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0608" windowHeight="9432" activeTab="2"/>
  </bookViews>
  <sheets>
    <sheet name="КОМФОРТ-12" sheetId="1" r:id="rId1"/>
    <sheet name="устав" sheetId="2" r:id="rId2"/>
    <sheet name="Смета Степная-12 на 2012г." sheetId="3" r:id="rId3"/>
    <sheet name="Смета Степной-10 на 2012" sheetId="4" r:id="rId4"/>
    <sheet name="Смета 30 лет Победы-30 на 2011" sheetId="5" r:id="rId5"/>
    <sheet name="Смета 30 лет Победы-28 на  2011" sheetId="6" r:id="rId6"/>
    <sheet name="Ревкомисся" sheetId="7" r:id="rId7"/>
  </sheets>
  <definedNames>
    <definedName name="sub_44021" localSheetId="1">'устав'!$A$235</definedName>
    <definedName name="sub_44022" localSheetId="1">'устав'!$A$238</definedName>
    <definedName name="sub_44023" localSheetId="1">'устав'!$A$240</definedName>
    <definedName name="sub_44024" localSheetId="1">'устав'!$A$242</definedName>
  </definedNames>
  <calcPr fullCalcOnLoad="1"/>
</workbook>
</file>

<file path=xl/sharedStrings.xml><?xml version="1.0" encoding="utf-8"?>
<sst xmlns="http://schemas.openxmlformats.org/spreadsheetml/2006/main" count="992" uniqueCount="655">
  <si>
    <t>7) определение   направлений   использования     дохода от хозяйственной деятельности товарищества;</t>
  </si>
  <si>
    <t>не менее 2/3**</t>
  </si>
  <si>
    <t>8) утверждение  годового  плана  о  финансовой  деятельноститоварищества и отчета о выполнении такого плана;</t>
  </si>
  <si>
    <t>9) рассмотрение жалоб на  действия правления  товарищества, председателя правления товарищества и  ревизионной комиссии (ревизора) товарищества</t>
  </si>
  <si>
    <t>1/2*</t>
  </si>
  <si>
    <t>10)  принятие  и  изменение  по  представлению  председателя правления   товарищества   правил   внутреннего   распорядка товарищества в отношении работника, в  обязанности  которого входит  обслуживание  многоквартирного  дома,   положения об оплате труда</t>
  </si>
  <si>
    <t>11) определение    вознаграждения    членов     правления товарищества;</t>
  </si>
  <si>
    <t xml:space="preserve">12) принятие решений о сдаче в аренду или передаче иных прав на общее имущество в многоквартирном доме;                  </t>
  </si>
  <si>
    <t xml:space="preserve">13) принятие решений о реконструкции многоквартирного  дома(в том числе с его   расширением или  надстройкой),                                    </t>
  </si>
  <si>
    <t xml:space="preserve">14) принятие решений  о  пределах  использования  земельного участка, на котором расположен многоквартирный  дом,  в  том числе введение ограничений пользования им (ч. 2 ст. 44);    </t>
  </si>
  <si>
    <t>15) определение срока проведения  годового  общего  собрания(ч. 1 ст. 45);</t>
  </si>
  <si>
    <t xml:space="preserve">16) определение порядка проведения годового общего  собрания(ч. 1 ст. 45);                                              </t>
  </si>
  <si>
    <t xml:space="preserve">17)  определение  способа  сообщения  о  проведении   общего собрания (ч. 4 ст. 45);                                     </t>
  </si>
  <si>
    <t xml:space="preserve">18) определение места,  доступного для всех  собственников помещений, для  размещения итогов  голосования и принятия решений на общем собрании (ч. 3 ст. 46);                    </t>
  </si>
  <si>
    <t>19) порядок  оформления  протоколов  общего  собрания  (ч. 1 ст 45)</t>
  </si>
  <si>
    <t xml:space="preserve">20) определение места и адреса  хранения  протоколов  общего собрания и письменных решений собственников (ч. 4 ст. 45);  </t>
  </si>
  <si>
    <t xml:space="preserve">21) порядок образования специальных фондов,  расходуемых  на предусмотренные уставом цели (ч. 3 ст. 152)  </t>
  </si>
  <si>
    <t xml:space="preserve"> Примечания:</t>
  </si>
  <si>
    <t xml:space="preserve">     * Большинством голосов от общего  числа  голосов   присутствующих на общем собрании членов товарищества или их представителей. </t>
  </si>
  <si>
    <t xml:space="preserve">     ** От общего числа голосов членов товарищества.</t>
  </si>
  <si>
    <t>7.9. Порядок подготовки, созыва и проведения общего собрания членов товарищества собственников жилья.</t>
  </si>
  <si>
    <t>7.9.1. Срок направления сообщения (уведомления) о проведении общего собрания не может быть менее чем за 10 дней до даты его проведения.</t>
  </si>
  <si>
    <t>7.9.2. В сообщении (уведомлении) о проведении общего собрания должны быть указаны:</t>
  </si>
  <si>
    <t xml:space="preserve">     -  сведения  о  лице,  по  инициативе  которого    созывается данное собрание;</t>
  </si>
  <si>
    <t xml:space="preserve">     -  форма  проведения  данного   собрания   (совместное присутствие или заочное голосование);</t>
  </si>
  <si>
    <t xml:space="preserve">     - дата, место,  время  проведения  данного  собрания  или  в  случае проведения данного собрания в форме заочного голосования  дата  окончания приема решений собственников по вопросам, поставленным на голосование,  и место или адрес, куда должны передаваться такие решения;</t>
  </si>
  <si>
    <t xml:space="preserve">     - повестка дня данного собрания;</t>
  </si>
  <si>
    <t xml:space="preserve">     - порядок ознакомления с информацией и  (или)  материалами,  которые будут представлены на данном собрании, и место  или  адрес,  где  с  ними можно ознакомиться.</t>
  </si>
  <si>
    <t>7.9.3.  При  проведении  собрания  в  заочной   форме   голосования, принявшими участие в голосовании считаются  члены  товарищества,  решения которых получены до даты окончания их приема.</t>
  </si>
  <si>
    <t>7.9.4. Правом голосования на общем собрании собственников  помещений в многоквартирном доме по вопросам, поставленным на голосование, обладают собственники помещений в данном доме.</t>
  </si>
  <si>
    <t>7.9.5.  Голосование   на   общем   собрании     осуществляется лично собственником помещения или через своего представителя.</t>
  </si>
  <si>
    <t>7.9.6.  Количество  голосов,  которым  обладает  каждый  собственник помещения  в  многоквартирном  доме  на  общем   собрании   собственников помещений  в  данном  доме,  пропорционально  его  доле  в    праве общей собственности на общее имущество в данном доме.</t>
  </si>
  <si>
    <t>7.9.7. Письменное  решение  собственника  по  вопросам, поставленным на голосование, должно содержать:</t>
  </si>
  <si>
    <t xml:space="preserve">     - сведения о лице, участвующем в голосовании;</t>
  </si>
  <si>
    <t xml:space="preserve">     - сведения о документе,  подтверждающем  право  собственности  лица, участвующего   в   голосовании,   на    помещение    в    соответствующем многоквартирном доме;</t>
  </si>
  <si>
    <t xml:space="preserve">     - решения по каждому вопросу повестки дня, выраженные формулировками "за", "против" или "воздержался".</t>
  </si>
  <si>
    <t>7.9.7.1. При подсчете голосов в этом случае:</t>
  </si>
  <si>
    <t xml:space="preserve">     -  засчитываются  голоса  по  вопросам,  по  которым   участвующим в голосовании собственником оставлен только  один  из  возможных  вариантов голосования;</t>
  </si>
  <si>
    <t xml:space="preserve">     - решение по вопросу повестки дня, оформленное с  нарушением  данного  требования,  признается недействительным, и голос собственника по этому  вопросу  не подсчитывается;</t>
  </si>
  <si>
    <t xml:space="preserve">     - если в решении  содержится  несколько  вопросов,   поставленных на голосование, несоблюдение  данного  требования  в  отношении   одного или нескольких вопросов не  влечет  за  собой  признание  указанного  решения недействительным в целом.</t>
  </si>
  <si>
    <t>7.9.8. Решения общего собрания оформляются  протоколами  в  порядке, установленном общим собранием собственников помещений в данном доме.</t>
  </si>
  <si>
    <t>7.10.  Голосование на общем собрании может быть предусмотрено посредством опроса в письменной форме по группам членов товарищества конкретного дома и работ касаемых конкретного дома,согласно п.6 ст.146 ЖК РФ.</t>
  </si>
  <si>
    <t>8. ПРАВЛЕНИЕ ТОВАРИЩЕСТВА.</t>
  </si>
  <si>
    <t>8.1. Правление товарищества собственников жилья  осуществляет  общее руководство  деятельностью   товарищества,   за   исключением   вопросов, отнесенных к компетенции общего собрания.</t>
  </si>
  <si>
    <t>8.2.   Правление   товарищества   собственников       жилья является исполнительным  органом  товарищества  собственников  жилья,  подотчетным общему собранию членов товарищества собственников жилья.</t>
  </si>
  <si>
    <t>8.3. Правление товарищества собственников жилья избирается из  числа членов  товарищества   собственников жилья   на общем     собрании членов товарищества собственников жилья в количестве 8 (восемь) человек.</t>
  </si>
  <si>
    <t>8.4.  Выборы  членов  правления товарищества  собственников   жилья осуществляются большинством голосов от общего числа голосов присутствующих на общем собрании членов товарищества собственников  жилья или их представителей.</t>
  </si>
  <si>
    <t>8.5. Члены правления  товарищества  собственников  жилья  избираются общим собранием  членов  товарищества  собственников  жилья  на   срок до следующего годового общего  собрания  членов  товарищества  собственников жилья. Если годовое  общее  собрание  членов  товарищества  собственников жилья не было проведено в установленные законом  сроки,  полномочия членов  правления товарищества собственников прекращаются,  за  исключением   полномочий по подготовке,  созыву  и  проведению  годового   общего     собрания членов товарищества собственников жилья.</t>
  </si>
  <si>
    <t>8.6. Заседания правления созываются не реже 1 раза в три  месяца  по графику,  утвержденному  председателем  правления.  Заседание   правления товарищества собственников жилья может принимать решения,  если  в  таком заседании принимает участие большинство  членов  правления  товарищества. Решение   правления   товарищества   собственников   жилья    оформляется протоколом.</t>
  </si>
  <si>
    <t>8.7.  Правление  товарищества  собственников   жилья     имеет право распоряжаться средствами товарищества в соответствии с финансовым  планом товарищества.</t>
  </si>
  <si>
    <t>8.8.  В  обязанности  правления  товарищества  собственников   жилья входит:</t>
  </si>
  <si>
    <t xml:space="preserve">   -  соблюдение  товариществом  законодательства  и   требований   устава товарищества; </t>
  </si>
  <si>
    <t xml:space="preserve">   -  контроль   за   своевременным   внесением    членами    товарищества установленных обязательных платежей и взносов;</t>
  </si>
  <si>
    <t xml:space="preserve">   - составление  смет  доходов  и  расходов   на     соответствующий год товарищества и  отчетов  о  финансовой  деятельности,   предоставление их общему собранию членов товарищества для утверждения;</t>
  </si>
  <si>
    <t xml:space="preserve">   - управление  многоквартирным  домом  или  заключение     договоров на управление им;</t>
  </si>
  <si>
    <t xml:space="preserve">   - наем работников для обслуживания многоквартирного дома и  увольнение их;</t>
  </si>
  <si>
    <t xml:space="preserve">   - заключение договоров на обслуживание, эксплуатацию и  ремонт  общего имущества в многоквартирном доме;</t>
  </si>
  <si>
    <t xml:space="preserve">   -  ведение списка членов товарищества, делопроизводства, бухгалтерского учета и бухгалтерской отчетности;</t>
  </si>
  <si>
    <t xml:space="preserve">    - созыв и проведение общего собрания членов товарищества;</t>
  </si>
  <si>
    <t xml:space="preserve">    - выполнение иных  вытекающих  из  устава  товарищества  собственников жилья обязанностей.</t>
  </si>
  <si>
    <t>8.9.  За  выполняемую  работу  члены  правления  товарищества могут получать вознаграждение. Размер вознаграждения членов правления товарищества определяется решением общего  собрания  членов  товарищества собственников жилья.</t>
  </si>
  <si>
    <t>8.10. Председатель правления товарищества собственников жилья избирается из членов правления товарищества на срок три года.</t>
  </si>
  <si>
    <t>8.10.1.  Председатель  правления  товарищества  собственников  жилья ведет общее собрание членов товарищества собственников  жилья.  А  также созывает  и  проводит   заседания   правления товарищества   в   сроки, установленные уставом товарищества.</t>
  </si>
  <si>
    <t>8.10.2. Председатель правления товарищества собственников жилья действует  без  доверенности  от  имени  товарищества. Он имеет право подписывать  платежные  документы  и  совершает  сделки, которые в соответствии  с  законодательством,  уставом  товарищества   не   требуют обязательного  одобрения  правлением  товарищества  или  общим  собранием членов товарищества.</t>
  </si>
  <si>
    <t>8.10.3. Председатель правления товарищества собственников жилья обеспечивает выполнение решений правления, имеет право давать указания  и распоряжения всем должностным лицам товарищества, исполнение которых  для указанных лиц обязательно.</t>
  </si>
  <si>
    <t>8.10.4  Председатель правления имеет право:</t>
  </si>
  <si>
    <t xml:space="preserve">            -открывать расчетные счета;</t>
  </si>
  <si>
    <t xml:space="preserve">            -разрабатывать Положения и инструкции для всех,учавствующих в технической эксплуатации жилого фонда и представлять их на утверждение общему собранию;</t>
  </si>
  <si>
    <t xml:space="preserve">           -оформлять документы для поставки на регистрационный учет по месту проживания собственников помещений,членов их семей;</t>
  </si>
  <si>
    <t xml:space="preserve">          -выдавать справки необходимого и требуемого содержания,по заявке собственников помещений.</t>
  </si>
  <si>
    <t xml:space="preserve">          -выдавать доверенность_______________ </t>
  </si>
  <si>
    <t>9. РЕВИЗИОННАЯ КОМИССИЯ (РЕВИЗОР) ТОВАРИЩЕСТВА.</t>
  </si>
  <si>
    <t>9.1.  Для осуществления проверок финансовой  деятельности в товариществе  собственников жилья избирается  ревизионная  комиссия (ревизор) товарищества собственников жилья.</t>
  </si>
  <si>
    <t xml:space="preserve">9.2. Выборы ревизионной комиссии (ревизора) осуществляются большинством голосов от общего  числа  голосов  присутствующих  на  общем собрании членов товарищества или их представителей. </t>
  </si>
  <si>
    <t>9.3.  Ревизионная  комиссия  (ревизор)  избирается  общим  собранием членов товарищества на срок до следующего годового общего собрания членов товарищества собственников жилья.</t>
  </si>
  <si>
    <t>9.4. В состав ревизионной комиссии товарищества собственников  жилья не могут входить члены правления товарищества.</t>
  </si>
  <si>
    <t>9.5. В случае если в товариществе избрана ревизионная комиссия, а не ревизор, то ревизионная комиссия избирает из своего состава  председателя ревизионной комиссии, который и организует работу комиссии.</t>
  </si>
  <si>
    <t>9.6. В обязанности ревизионной комиссии входит:</t>
  </si>
  <si>
    <t xml:space="preserve">     - проводить  не  реже  чем  один  раз  в  год  ревизии финансовой деятельности товарищества;</t>
  </si>
  <si>
    <t xml:space="preserve">     - представлять общему  собранию  членов  товарищества  заключение о смете доходов и расходов на соответствующий год товарищества  и   отчет о финансовой деятельности и размерах обязательных платежей и взносов;</t>
  </si>
  <si>
    <t xml:space="preserve">     - отчитываться перед общим собранием  членов  товарищества о своей деятельности.</t>
  </si>
  <si>
    <t>10. ПРАВА И ОБЯЗАННОСТИ ЧЛЕНОВ ТОВАРИЩЕСТВА СОБСТВЕННИКОВ ЖИЛЬЯ.</t>
  </si>
  <si>
    <t xml:space="preserve">10. 1. </t>
  </si>
  <si>
    <r>
      <t>Член Товарищества ИМЕЕТ ПРАВО</t>
    </r>
    <r>
      <rPr>
        <sz val="9"/>
        <color indexed="8"/>
        <rFont val="Times New Roman"/>
        <family val="1"/>
      </rPr>
      <t>:</t>
    </r>
  </si>
  <si>
    <t>участвовать в деятельности Товарищества как лично, так и через своего представителя, имеющего доверенность, оформленную в соответствии с порядком установленным Общим собранием, в том числе избирать и быть избранным в органы управления и контроля Товарищества;</t>
  </si>
  <si>
    <t>вносить предложения по совершенствованию деятельности Товарищества, устранению недостатков в работе органов управления;</t>
  </si>
  <si>
    <t>голосовать по вопросам, отнесенным к компетенции общего собрания членов Товарищества,</t>
  </si>
  <si>
    <t>знакомиться с информацией и документами, касающимися деятельности Товарищества;</t>
  </si>
  <si>
    <t xml:space="preserve">            - сдавать в аренду помещения, принадлежащие ему на праве собственности по </t>
  </si>
  <si>
    <t xml:space="preserve">              заключенному договору;</t>
  </si>
  <si>
    <t>производить отчуждение (продажу, мену, дарение) принадлежащих ему помещений одновременно со своей долей в общем имуществе многоквартирного дома;</t>
  </si>
  <si>
    <t>завещать в установленном порядке принадлежащее ему на праве собственности помещение;</t>
  </si>
  <si>
    <t>получать услуги по ремонту и обслуживанию принадлежащего на праве собственности ему помещения в соответствии с установленным общим собранием составом платежей (целевые и иные взносы);</t>
  </si>
  <si>
    <t>осуществлять другие права, предусмотренные законодательством, но не прописанные в Уставе.</t>
  </si>
  <si>
    <t xml:space="preserve">10. 2. </t>
  </si>
  <si>
    <r>
      <t>Член Товарищества ОБЯЗАН</t>
    </r>
    <r>
      <rPr>
        <sz val="9"/>
        <color indexed="8"/>
        <rFont val="Times New Roman"/>
        <family val="1"/>
      </rPr>
      <t>:</t>
    </r>
  </si>
  <si>
    <t>соблюдать гражданское, жилищное законодательство, правила проживания в многоквартирном доме, Правила содержания общего имущества, исполнять решения общего собрания собственников помещений в период управления многоквартирным домом Товариществом;</t>
  </si>
  <si>
    <t>принимать участие в работе Общего собрания как органа управления многоквартирным домом;</t>
  </si>
  <si>
    <t>соблюдать государственные технические, противопожарные и санитарные нормы и правила содержания многоквартирного дома и придомовой территории;</t>
  </si>
  <si>
    <t>нести бремя содержания и ремонта помещения, находящегося в его собственности;</t>
  </si>
  <si>
    <t xml:space="preserve">            - участвовать в расходах по содержанию и ремонту общего имущества;</t>
  </si>
  <si>
    <t>своевременно оплачивать налог на принадлежащее ему имущество, расходы на коммунальные услуги, а также на содержание общего имущества в размере, пропорциональном своей доле;</t>
  </si>
  <si>
    <t>нести персональную ответственность за своевременность платежей нанимателей или арендаторов в случае сдачи в наём или аренду принадлежащего ему на праве собственности помещения, а также за не выполнение Правил совместного проживания и бережного отношения к общему имуществу многоквартирного дома,</t>
  </si>
  <si>
    <t>нести ответственность за вред, причиненный нанимателями или арендаторами принадлежащего ему помещения общему имуществу или жилым помещениям другим членам товарищества, нанимателям помещений в многоквартирном доме или собственника - не членам Товарищества путем возмещения стоимости причиненного вреда.</t>
  </si>
  <si>
    <t>10.3. Член товарищества  собственников  жилья  обязан  не  разглашать конфиденциальную информацию  о деятельности  товарищества  собственников жилья.</t>
  </si>
  <si>
    <t>11. ИСТОЧНИКИ ФОРМИРОВАНИЯ ИМУЩЕСТВА ТОВАРИЩЕСТВА.</t>
  </si>
  <si>
    <t>11.1. Средства, поступающие в товарищество, состоят:</t>
  </si>
  <si>
    <t xml:space="preserve">     - из обязательных платежей,  вступительных  и  иных  взносов  членов товарищества собственников жилья;</t>
  </si>
  <si>
    <t xml:space="preserve">     -   из   доходов   от   хозяйственной   деятельности   товарищества, направленных на осуществление  целей,  задач  и  выполнение  обязанностей товарищества;</t>
  </si>
  <si>
    <t xml:space="preserve">     -  из  субсидий  на  обеспечение  эксплуатации  общего   имущества в многоквартирном  доме,  проведение  текущего  и   капитального   ремонта, предоставление отдельных видов коммунальных услуг и иных субсидий; </t>
  </si>
  <si>
    <t xml:space="preserve">     - из полученных пени при просрочке платежей за предоставленные жилищные и коммунальные услуги в размере одной трехсотой ставки рефинансирования Центрального банка РФ,действующий на момент оплаты,от не выплаченной в срок суммы,на каждый день просрочки,начиная со следующего дня после наступления установленного срока оплаты по день фактической выплаты включительно;</t>
  </si>
  <si>
    <t xml:space="preserve">     - прочих поступлений.</t>
  </si>
  <si>
    <t>11.2.  В  собственности  товарищества   может   находиться   движимое имущество, а также недвижимое  имущество,  расположенное  внутри   или за пределами многоквартирного дома.</t>
  </si>
  <si>
    <t>11.3.  На  основании  решения  общего  собрания  членов  товарищества собственников жилья в  товариществе  могут  быть  образованы  специальные фонды, расходуемые на предусмотренные уставом цели.  Порядок  образования специальных фондов определяется общим собранием членов товарищества.</t>
  </si>
  <si>
    <t>12.   ХОЗЯЙСТВЕННАЯ ДЕЯТЕЛЬНОСТЬ ТОВАРИЩЕСТВА.</t>
  </si>
  <si>
    <t>12.1.    Для достижения целей успешного управления домом, товарищество имеет</t>
  </si>
  <si>
    <t xml:space="preserve">            право  на осуществление      хозяйственной деятельности:</t>
  </si>
  <si>
    <t xml:space="preserve">                 -      оказание услуг по обслуживанию, эксплуатации и ремонту недвижимого </t>
  </si>
  <si>
    <t xml:space="preserve">                        имущества для собственников;</t>
  </si>
  <si>
    <t xml:space="preserve">     -      заключение договоров на обслуживание и управление другими </t>
  </si>
  <si>
    <t xml:space="preserve">            многоквартирными домами;</t>
  </si>
  <si>
    <t xml:space="preserve">     -      строительство дополнительных помещений и объектов общего имущества в</t>
  </si>
  <si>
    <t xml:space="preserve">            многоквартирном доме,</t>
  </si>
  <si>
    <t xml:space="preserve">     -      сдача в аренду, в пользование, в наем части общего имущества дома;</t>
  </si>
  <si>
    <t xml:space="preserve">     -       организация собственного домоуправления для оказания услуг собственникам </t>
  </si>
  <si>
    <t xml:space="preserve">            многоквартирных домов, обратившихся за оказанием такой услуги.</t>
  </si>
  <si>
    <r>
      <t>13.  УЧЕТ  И ОТЧЕТНОСТЬ  ТОВАРИЩЕСТВА</t>
    </r>
    <r>
      <rPr>
        <sz val="9"/>
        <color indexed="8"/>
        <rFont val="Times New Roman"/>
        <family val="1"/>
      </rPr>
      <t>.</t>
    </r>
  </si>
  <si>
    <t xml:space="preserve">13.1.    В помещении правления  Товарищества ведется и хранится  вся документация Товарищества, в том числе: </t>
  </si>
  <si>
    <t>13.1.1. Учредительные документы Товарищества, а также нормативные документы, регулирующие, внутренние отношения Товарищества, с последующими дополнениями и изменениями;</t>
  </si>
  <si>
    <t>13.1.2. Все документы бухгалтерского учета, в том числе необходимые для проведения ревизий Товарищества, а также проверок соответствующими государственными органами согласно действующему законодательству;</t>
  </si>
  <si>
    <t>13.1.3. Протоколы общих собраний Товарищества, заседаний правления и ревизионной комиссии;</t>
  </si>
  <si>
    <t xml:space="preserve">13.1.4.   Вся техническая документация дома  № 12  по ул. Степная, г.Балаково. </t>
  </si>
  <si>
    <t xml:space="preserve">13.1.5.  Протоколы и решения общего собрания, Устав, бухгалтерские документы, годовые отчеты, документы ревизионной комиссии должны быть представлены правлением для ознакомления каждому члену Товарищества по его требованию. </t>
  </si>
  <si>
    <t>14. УЧЕТНАЯ ПОЛИТИКА ТОВАРИЩЕСТВА СОБСТВЕННИКОВ ЖИЛЬЯ.</t>
  </si>
  <si>
    <t>14.1. Между членами ТСЖ и товариществом действующее законодательство не предусматривает договорных отношений. Отношения, которые существуют между членами ТСЖ и товариществом, определяются уставом, общим собранием, сметой, учетной политикой, но не договором. В рамках уставной деятельности ТСЖ отсутствуют понятия «заказчик», «подрядчик». ТСЖ не оказывает коммунальных услуг. Поступающие на расчетный счет ТСЖ средства не являются доходом, образование на расчетном счете ТСЖ избытка платежей – это не прибыль, а остаток кредиторской задолженности перед собственниками помещений.</t>
  </si>
  <si>
    <t xml:space="preserve">14.2. Ежемесячные взносы на содержание и ремонт общего имущества в многоквартирном доме не могут облагаться налогом на добавленную стоимость (отсутствует реализация), ни налогом на прибыль. </t>
  </si>
  <si>
    <t>14.3. В системе договорных отношений ТСЖ выступает на условиях представительства в силу полномочия, основанного на указании закона. Собственники помещений выступают по отношению к ТСЖ в роли доверителей. Представительство в равной степени распространяется на всех собственников - как  членов так и не членов ТСЖ.</t>
  </si>
  <si>
    <t>15. РЕОРГАНИЗАЦИЯ И ЛИКВИДАЦИЯ ТОВАРИЩЕСТВА.</t>
  </si>
  <si>
    <t xml:space="preserve">     15.1. Ликвидация и реорганизация  товарищества  собственников  жилья осуществляются на основании и в порядке, которые установлены  гражданским законодательством.</t>
  </si>
  <si>
    <t xml:space="preserve">     15.2. При ликвидации  товарищества  собственников  жилья  имущество, оставшееся после расчетов с  бюджетом,  банками  и  другими  кредиторами, распределяется   между   собственниками    в    порядке,    установленном законодательством.</t>
  </si>
  <si>
    <t>Устав утвержден решением общего собрания собственников помещений  многоквартирных домов №10 и №12 по ул. Степная, г. Балаково, Саратовской области, проведенного в заочной форме с 12.12.2009г. по 22.12.2009г.</t>
  </si>
  <si>
    <t xml:space="preserve">                                                      </t>
  </si>
  <si>
    <t xml:space="preserve">16.ЗАКЛЮЧИТЕЛЬНЫЕ ПОЛОЖЕНИЯ.   </t>
  </si>
  <si>
    <t>16.1. Устав Товарищества утверждается общим собранием членов Товарищества и вступает в силу с даты государственной регистрации Товарищества в качестве юридического лица.</t>
  </si>
  <si>
    <t>16.2. Поправки, изменения и дополнения к настоящему Уставу вносятся на основании решения общего собрания. Изменения и дополнения к настоящему Уставу подлежат государственной регистрации.</t>
  </si>
  <si>
    <t>16.3. Расходы по созданию образованию и регистрации Товарищества распределяются между собственниками жилых и нежилых помещений пропорционально их доли в праве общей собственности на общее имущество.</t>
  </si>
  <si>
    <t>16.4. Настоящий Устав составлен в двух экземплярах, имеющих одинаковую силу, один из которых хранится в регистрирующем органе, а второй у Товарищества.</t>
  </si>
  <si>
    <t>Подписи:</t>
  </si>
  <si>
    <t>Председатель общего собрания собственников многоквартирного дома №10,ул. Степная</t>
  </si>
  <si>
    <t>Берган Виктор Анатольевич                                 _____________________</t>
  </si>
  <si>
    <t>Секретарь общего собрания  собственников многоквартирного дома №12,ул. Степная</t>
  </si>
  <si>
    <t>Олешко Ирина Александровна                             _____________________</t>
  </si>
  <si>
    <t>Проверка проводилась с 01 января 2011г. по 01 марта 2012 года.</t>
  </si>
  <si>
    <t>Остаток на расч/счете на 01.03.2012 г.</t>
  </si>
  <si>
    <r>
      <t xml:space="preserve">  Члены комиссии</t>
    </r>
    <r>
      <rPr>
        <sz val="12"/>
        <color indexed="8"/>
        <rFont val="Symbol"/>
        <family val="1"/>
      </rPr>
      <t>:</t>
    </r>
    <r>
      <rPr>
        <sz val="12"/>
        <color indexed="8"/>
        <rFont val="Times New Roman"/>
        <family val="1"/>
      </rPr>
      <t xml:space="preserve">                                                                                 </t>
    </r>
  </si>
  <si>
    <t xml:space="preserve">УТВЕРЖДЕНО: Решением общего собрания членов ТСЖ - 21.02.2011г.,протокол  № 1. </t>
  </si>
  <si>
    <t>Смета доходов и расходов ТСЖ "Комфорт-12" по адресу: ул.30 лет Победы, дом № 28 на 2012г.  Общая площадь помещений - 4662,3 кв.м.  Тариф - 13,00 руб. с кв.м.</t>
  </si>
  <si>
    <t xml:space="preserve">                                            Статьи доходов и расхода</t>
  </si>
  <si>
    <t>13,00 руб.за кв.м</t>
  </si>
  <si>
    <t>Сумма рас</t>
  </si>
  <si>
    <t>Доля в об</t>
  </si>
  <si>
    <t xml:space="preserve">Сумма </t>
  </si>
  <si>
    <t>Сумма дохо</t>
  </si>
  <si>
    <t xml:space="preserve">Сумма дох </t>
  </si>
  <si>
    <t xml:space="preserve">Общая площадь помещений собственников МКД - 4662,3 </t>
  </si>
  <si>
    <t xml:space="preserve">тариф </t>
  </si>
  <si>
    <t>ходов в месяц</t>
  </si>
  <si>
    <t>щих расходах %</t>
  </si>
  <si>
    <t>к выдачи</t>
  </si>
  <si>
    <t>НДФЛ 13%</t>
  </si>
  <si>
    <t>ходов на год</t>
  </si>
  <si>
    <t>дов за месяц</t>
  </si>
  <si>
    <t>одов на год</t>
  </si>
  <si>
    <t xml:space="preserve">1.    Доходы: </t>
  </si>
  <si>
    <t xml:space="preserve">1.1. Целевые поступления по содержанию и ремонту ОИ </t>
  </si>
  <si>
    <t xml:space="preserve">1.2. Доход от сдачи в аренду МОП </t>
  </si>
  <si>
    <t>1.     Расходы по санитарному содержанию общего имущества</t>
  </si>
  <si>
    <t>1.1. Вывоз ТБО и крупногабаритных отходов</t>
  </si>
  <si>
    <t xml:space="preserve">1.2. Ремонт мусоропрводов </t>
  </si>
  <si>
    <t>1.3. Дератизация подвальных помещений-ежемесячно</t>
  </si>
  <si>
    <t>1.4. Дезинсекция подвальных помещений - 1 раз в год</t>
  </si>
  <si>
    <t>1.5. Уборка лестничных клеток и маршей</t>
  </si>
  <si>
    <t>1.6. содержание службы вахтеров</t>
  </si>
  <si>
    <t>1.7. Уборка и очистка придомовой территории</t>
  </si>
  <si>
    <t>1.8. Уборка мусорокамер и мусоропроводов от мусора</t>
  </si>
  <si>
    <t xml:space="preserve">1.9. Отчисления в фонды -20% </t>
  </si>
  <si>
    <t>1.10. Прочие расходы</t>
  </si>
  <si>
    <t>2.     ТО и текущий ремонт общего имущества (услуга+материал):</t>
  </si>
  <si>
    <t>2.1. Услуги по варийному обслуживанию внутридомовых инженер. сетей</t>
  </si>
  <si>
    <t>2.2. Услуги по техническому обслуживанию и текущему ремонту лифтов</t>
  </si>
  <si>
    <t>2.3. Тех.освидетельствование лифтов ,   3840*2= один раз в год</t>
  </si>
  <si>
    <t>2.4. Диагностика лифтов, срок службы  свыше 25 лет , 13815*3= один раз в 3года</t>
  </si>
  <si>
    <t xml:space="preserve">2.5  Санитарно-технических сетей    </t>
  </si>
  <si>
    <t>2.6. Электрических сетей</t>
  </si>
  <si>
    <t>2.8. Прочие расходы</t>
  </si>
  <si>
    <t>3.      Текущий ремонт конструктивных элементов здания</t>
  </si>
  <si>
    <t>4.      Благоустройство : озеленение, очистка от снега и т.п.</t>
  </si>
  <si>
    <t xml:space="preserve">   </t>
  </si>
  <si>
    <t>5.      Расходы по управлению :</t>
  </si>
  <si>
    <t>5.1. Инвентарь,МБП,ТБ</t>
  </si>
  <si>
    <t>5.2. Вознаграждение управленческого аппарата</t>
  </si>
  <si>
    <t xml:space="preserve">5.3. Отчисления в фонды  -20% </t>
  </si>
  <si>
    <t>5.4. Услуги банка по обслуживанию  счета</t>
  </si>
  <si>
    <t>5.5. Услуги банка 2% от начисления + 1,5% услуги по приему платежей</t>
  </si>
  <si>
    <t>5.6. Обслуживание лицевых счетов, услуги бухгалтера</t>
  </si>
  <si>
    <t>5.7. Услуги паспортного стола</t>
  </si>
  <si>
    <t>5.8. Канцтовары,почта,связь,проезд,аренда и содержание  оргтехники</t>
  </si>
  <si>
    <t>5.9. Риск задержки платежей 2 %</t>
  </si>
  <si>
    <t>5.10. Налог на доход УСН 6%</t>
  </si>
  <si>
    <t xml:space="preserve">Всего доходов и расходов по содерж. и текущ.ремонту ОИ   </t>
  </si>
  <si>
    <t>ИТОГО доходов:</t>
  </si>
  <si>
    <t>Смета 30 лет Победы-30</t>
  </si>
  <si>
    <t>Смета доходов и расходов ТСЖ "Комфорт-12" по адресу: ул.30 лет Победы, дом № 30 на 2012г.  Общая площадь помещений - 4600 кв.м.  Тариф - 11,50руб. с кв.м.(с 01.08.2012г.)</t>
  </si>
  <si>
    <t>Сумма дох</t>
  </si>
  <si>
    <t xml:space="preserve">Общая площадь помещений собственников МКД - 4600 </t>
  </si>
  <si>
    <t>ходов в год</t>
  </si>
  <si>
    <t>одов в месяц</t>
  </si>
  <si>
    <t>одов в год</t>
  </si>
  <si>
    <t>1.1. Целевые поступления по содержанию и ремонту ОИ</t>
  </si>
  <si>
    <t>1.2. Доходы от сдачи в аренду МОП</t>
  </si>
  <si>
    <t>1.6. Содержание службы вахтеров</t>
  </si>
  <si>
    <t>1.8. Уборка мусорокамер и мусоропроводов</t>
  </si>
  <si>
    <t>2.4. Диагностика лифтов, срок службы свыше 25 лет , 13815*2= один раз в 3года</t>
  </si>
  <si>
    <t xml:space="preserve">УТВЕРЖДЕНО: Решением общего собрания членов ТСЖ - 24.05.2011г.,протокол  № 1. </t>
  </si>
  <si>
    <t xml:space="preserve"> - влажное подметание пола мусороприёмных камер</t>
  </si>
  <si>
    <t>249 раз в год</t>
  </si>
  <si>
    <t xml:space="preserve"> - дезинфекция всех элементов мусоропровода</t>
  </si>
  <si>
    <t>III</t>
  </si>
  <si>
    <t>Вывоз ТБО.</t>
  </si>
  <si>
    <t>IV</t>
  </si>
  <si>
    <t>Ремонт и эксплуатация лифтов.</t>
  </si>
  <si>
    <t xml:space="preserve"> - техническое обслуживание и текущий ремонт лифтов</t>
  </si>
  <si>
    <t xml:space="preserve"> - техосвидетельствование лифтов </t>
  </si>
  <si>
    <t>раз в год</t>
  </si>
  <si>
    <t xml:space="preserve"> - диагностическое обследование лифтов, отработавших назначенный срок службы</t>
  </si>
  <si>
    <t>по мере необходимости</t>
  </si>
  <si>
    <t xml:space="preserve"> - охрана лифтов</t>
  </si>
  <si>
    <t xml:space="preserve"> - страхование лифтов</t>
  </si>
  <si>
    <t>V</t>
  </si>
  <si>
    <t>Услуги по управлению (технический контроль и планирование, финансово-экономическая деятельность, договорно-  правовая деятельность, работа с гражданами и иная деятельность, связанная с управлением многоквартирным домом, организация и обеспечение работ по содержанию и ремонту жилых помещений, услуги по начислению и сбору платежей)</t>
  </si>
  <si>
    <t>результат выполнения (оказания услуги)</t>
  </si>
  <si>
    <t>выполняются</t>
  </si>
  <si>
    <t xml:space="preserve">сумма к </t>
  </si>
  <si>
    <t>выдачи</t>
  </si>
  <si>
    <t>3.      Текущий ремонт конструктивных элементов здания и коммуникаций</t>
  </si>
  <si>
    <t>сумма</t>
  </si>
  <si>
    <t xml:space="preserve">1.2. Ремонт мусоропроводов </t>
  </si>
  <si>
    <t xml:space="preserve">1.8. Отчисления в фонды -20% </t>
  </si>
  <si>
    <t>1.9 Прочие расходы</t>
  </si>
  <si>
    <t>ТАРИФ (смета) ТСЖ "КОМФОРТ-12" НА 2012г.</t>
  </si>
  <si>
    <t xml:space="preserve">гарантийный срок (в случае если гарантия качества работ предусмотрена федеральным законом, иным нормативным правовым актом Российской Федерации и или предлагается управляющей организацией)
</t>
  </si>
  <si>
    <t>указание конструктивных особенностей, степени физического износа и технического состояния общего имущества многоквартирного дома, 
определяющие выбор конкректных работ (услуг)</t>
  </si>
  <si>
    <t>Год ввода ввода в эксплуатацию</t>
  </si>
  <si>
    <t>Этажность</t>
  </si>
  <si>
    <t>№ п/п</t>
  </si>
  <si>
    <t>Наименование конструктивных элементов</t>
  </si>
  <si>
    <t>Описание конструктивных элементов</t>
  </si>
  <si>
    <t>Оценка состояния</t>
  </si>
  <si>
    <t>Дворовая территория и элементы благоустройства</t>
  </si>
  <si>
    <t>уд.</t>
  </si>
  <si>
    <t>Фундамент и подвальные помещения</t>
  </si>
  <si>
    <t>ж/бетонные блоки</t>
  </si>
  <si>
    <t>Наружные стены и все элементы фасадов, включая эркеры, балконы, карнизы, водоотводные трубы, а также стык5овые соединения панелей</t>
  </si>
  <si>
    <t>кирпич.</t>
  </si>
  <si>
    <t>Кровля</t>
  </si>
  <si>
    <t>мягкая рулонная</t>
  </si>
  <si>
    <t>Чердачное помещение</t>
  </si>
  <si>
    <t>да</t>
  </si>
  <si>
    <t>Входные двери</t>
  </si>
  <si>
    <t>дерев., метал.</t>
  </si>
  <si>
    <t>Оконные проемы</t>
  </si>
  <si>
    <t>феленчатые двойные</t>
  </si>
  <si>
    <t>Отмостка вокруг здания</t>
  </si>
  <si>
    <t>бетон</t>
  </si>
  <si>
    <t>Утеплитель чердачных перекрытий, а также все коммуникации и устройства, расположенные в пределах чердака и на крыше</t>
  </si>
  <si>
    <t>керамзит.</t>
  </si>
  <si>
    <t xml:space="preserve">Состояние перекрытий </t>
  </si>
  <si>
    <t>железобетон</t>
  </si>
  <si>
    <t>Состояние перегородок</t>
  </si>
  <si>
    <t>керамзитобетон</t>
  </si>
  <si>
    <t>Лестница, подъезд</t>
  </si>
  <si>
    <t>Система центрального отопления</t>
  </si>
  <si>
    <t>метал.</t>
  </si>
  <si>
    <t>Холодное водоснабжение</t>
  </si>
  <si>
    <t>Канализация</t>
  </si>
  <si>
    <t>чугун.</t>
  </si>
  <si>
    <t>Электрохозяйство</t>
  </si>
  <si>
    <t>Лифтовое хозяйство</t>
  </si>
  <si>
    <t>Внутридомовая система газоснабжения</t>
  </si>
  <si>
    <t>Вентсистема</t>
  </si>
  <si>
    <t xml:space="preserve">стоимость каждой работы (услуги) в расчёте на ед. изм. ( на 1 кв.метр общей площади помещений в многоквартирном доме)
</t>
  </si>
  <si>
    <t xml:space="preserve">уборка придомовой 
территории
</t>
  </si>
  <si>
    <t>руб./кв.м
общей площади
 помещений</t>
  </si>
  <si>
    <t>уборка подъезда</t>
  </si>
  <si>
    <t>озеленение территории</t>
  </si>
  <si>
    <t>освещение МОП</t>
  </si>
  <si>
    <t>прочие работы по содержанию общего имущества дома</t>
  </si>
  <si>
    <t xml:space="preserve">техническое обслуживание и текущий ремонт дома </t>
  </si>
  <si>
    <t>ремонт внутридомовых сантехнических сетей дома</t>
  </si>
  <si>
    <t>техническое обслуживание и текущий ремонт внутридомовых  электрических сетей</t>
  </si>
  <si>
    <t>техническое обслуживание и текущий ремонт внутридомовых санитарно-технических сетей</t>
  </si>
  <si>
    <t>техническое обслуживание и текущий ремонт внутридомовых газовых сетей</t>
  </si>
  <si>
    <t>дежурно-аварийная служба</t>
  </si>
  <si>
    <t>содержание транспорта и производственной базы</t>
  </si>
  <si>
    <t>услуги управления</t>
  </si>
  <si>
    <t>Уборка мусоропроводов</t>
  </si>
  <si>
    <t>Эксплуатация и ремонт лифтов</t>
  </si>
  <si>
    <t>вывоз твёрдых бытовых отходов</t>
  </si>
  <si>
    <t xml:space="preserve">Сведения о ценах (тарифах) на коммунальные услуги </t>
  </si>
  <si>
    <t>перечень коммунальных ресурсов, которые управляющая организация закупает у ресурсоснабжающих организаций, с указанием
 конкретных поставщиков, а также объёма закупаемых ресурсов и цен на такие ресурсы, по которым управляющая организация закупает их у
 ресурсоснабжающих организаций</t>
  </si>
  <si>
    <t>Коммунальные услуги по договору 
управления не предоставляются</t>
  </si>
  <si>
    <t>тарифы (цены) для потребителей, установленные для ресурсоснабжающих организаций, у которых управляющая организация закупает коммунальные
 ресурсы</t>
  </si>
  <si>
    <t>реквизиты нормативных правовых актов (дата, номер, наименование принявшего акт органа), которыми установлены такие тарифы (цены)</t>
  </si>
  <si>
    <t>тарифы (цены), которые применяются
 управляющей организацией для расчёта размера платежей для потребителей</t>
  </si>
  <si>
    <t>413865   Саратовская область, г. Балаково, ул. Свердлова, 27</t>
  </si>
  <si>
    <t xml:space="preserve">адрес  фактического местонахождения </t>
  </si>
  <si>
    <t>8(8453)68-46-09 или 8 927 225 46 09</t>
  </si>
  <si>
    <t>режим работы Товарищества</t>
  </si>
  <si>
    <t xml:space="preserve">часы личного приёма граждан </t>
  </si>
  <si>
    <t>перечень многоквартирных домов, 
находящихся в управлении Товарищества
 (адрес и общая площадь помещений)</t>
  </si>
  <si>
    <t>сведения о членстве Товарищества в объединениях этих организаций с указанием их наименований и адресов, включая адрес официального сайта в сети Интернет.</t>
  </si>
  <si>
    <t xml:space="preserve">фамилии, имена и отчества членов ревизионной комиссии Товарищества </t>
  </si>
  <si>
    <t>фамилии, имена и отчества членов правления Товарищества</t>
  </si>
  <si>
    <t>фамилия, имя и отчество председателя правления Товарищества</t>
  </si>
  <si>
    <t xml:space="preserve">  </t>
  </si>
  <si>
    <t xml:space="preserve"> </t>
  </si>
  <si>
    <t>ТСЖ "Комфорт-12"</t>
  </si>
  <si>
    <t>фамилия, имя и отчество председателя правления
 Товарищества</t>
  </si>
  <si>
    <t>Скудина Евгения Егоровна</t>
  </si>
  <si>
    <t xml:space="preserve">ОГРН 1096439002901
ИНН 6439073119 / КПП 643901001
р/с 40703810256240000359
в Балаковском отделении № 3960 Сбербанка России ОАО
413840 г.  Балаково, Саратовская область
ул. Трнавская,  14, 
БИК 046311649   к/с 30101810500000000649
</t>
  </si>
  <si>
    <t>413840   Саратовская область, г. Балаково, ул. Степная, 12</t>
  </si>
  <si>
    <r>
      <t xml:space="preserve">Председатель правления: среда: 15.00-17.00.                                                                                </t>
    </r>
  </si>
  <si>
    <t>ул.Степная</t>
  </si>
  <si>
    <t>ул. 30 лет Победы</t>
  </si>
  <si>
    <t>ул.30 лет Победы</t>
  </si>
  <si>
    <t>ТСЖ «Комфорт-12» за 2011 год.</t>
  </si>
  <si>
    <t>с ведома председателя правления ТСЖ Е.Е.Скудиной и бухгалтера О.Е. Сорвенковой в составе:</t>
  </si>
  <si>
    <t>Н.А.Храмова</t>
  </si>
  <si>
    <t xml:space="preserve">Была проведена проверка финансовой деятельности ТСЖ «Комфорт-12» за 2011 год. </t>
  </si>
  <si>
    <r>
      <t>Председатель ревизионной  комиссии</t>
    </r>
    <r>
      <rPr>
        <sz val="12"/>
        <color indexed="8"/>
        <rFont val="Symbol"/>
        <family val="1"/>
      </rPr>
      <t>:</t>
    </r>
    <r>
      <rPr>
        <sz val="12"/>
        <color indexed="8"/>
        <rFont val="Times New Roman"/>
        <family val="1"/>
      </rPr>
      <t xml:space="preserve">                                            Н.А.Храмова</t>
    </r>
  </si>
  <si>
    <t>по Степной-10,12</t>
  </si>
  <si>
    <t>по 30 лет Победы-28</t>
  </si>
  <si>
    <t>по 30 лет Победы-30</t>
  </si>
  <si>
    <t xml:space="preserve">    </t>
  </si>
  <si>
    <t>РАСХОДЫ</t>
  </si>
  <si>
    <t xml:space="preserve">АКТ </t>
  </si>
  <si>
    <t xml:space="preserve">проверки финансовой деятельности </t>
  </si>
  <si>
    <t>13 февраля 2012 г.</t>
  </si>
  <si>
    <t xml:space="preserve">Председатель комиссии </t>
  </si>
  <si>
    <t>Проведена проверка:</t>
  </si>
  <si>
    <t>1. Расчетного счета – поступления от жителей за содержание и техническое обслуживание общего имущества.</t>
  </si>
  <si>
    <t>2. Поступления денежных средств за аренду помещений общего пользования.</t>
  </si>
  <si>
    <t>3. Расчеты с поставщиками за оказанные услуги.</t>
  </si>
  <si>
    <t>4. Кассовой книги.</t>
  </si>
  <si>
    <t>5. Платежной ведомости по заработной плате (ежемесечно и за год).</t>
  </si>
  <si>
    <t>Поступления от жильцов</t>
  </si>
  <si>
    <t>Выдано заработной платы</t>
  </si>
  <si>
    <t>Подоходный налог</t>
  </si>
  <si>
    <t>Пенсионный фонд</t>
  </si>
  <si>
    <t>Страхование от несчастных случаев</t>
  </si>
  <si>
    <t>Медецинское страхование</t>
  </si>
  <si>
    <t>Обслуживание лифтов</t>
  </si>
  <si>
    <t>Вывоз ТБО (мусора)</t>
  </si>
  <si>
    <t>Обслуживание теплосчетчиков</t>
  </si>
  <si>
    <t>Проверка теплосчетчиков</t>
  </si>
  <si>
    <t>Услуги банка</t>
  </si>
  <si>
    <t>Хозяйственные расходы</t>
  </si>
  <si>
    <t>Проверка манометров</t>
  </si>
  <si>
    <t>Услуги паспортного стола</t>
  </si>
  <si>
    <t>Обслуживание газовых сетей</t>
  </si>
  <si>
    <t>ИТОГО</t>
  </si>
  <si>
    <t>Остаток на расч/счете на 01.01.2012 г.</t>
  </si>
  <si>
    <r>
      <t>Члены комиссии</t>
    </r>
    <r>
      <rPr>
        <sz val="12"/>
        <color indexed="8"/>
        <rFont val="Symbol"/>
        <family val="1"/>
      </rPr>
      <t>:</t>
    </r>
    <r>
      <rPr>
        <sz val="12"/>
        <color indexed="8"/>
        <rFont val="Times New Roman"/>
        <family val="1"/>
      </rPr>
      <t xml:space="preserve"> </t>
    </r>
  </si>
  <si>
    <t>В.В. Дивак</t>
  </si>
  <si>
    <t>Н.А. Белоусова</t>
  </si>
  <si>
    <t>Т.В. Мишина</t>
  </si>
  <si>
    <t>Т.Ю. Чинова</t>
  </si>
  <si>
    <t>Проверка проводилась с 13 января по 13 февраля 2012 года.</t>
  </si>
  <si>
    <t xml:space="preserve">В соответствии с планом работы ревизионной комиссией </t>
  </si>
  <si>
    <t>За возмездное оказание услуг  об использовании общего имущества</t>
  </si>
  <si>
    <t>Санитарная обработка</t>
  </si>
  <si>
    <t>Электроэнергия МОП и лифтов</t>
  </si>
  <si>
    <t>Стандарт раскрытия информации организациями, осуществляющими деятельность в сфере управления многоквартирными домами</t>
  </si>
  <si>
    <t>а)</t>
  </si>
  <si>
    <t>фирменное наименование 
юридического лица</t>
  </si>
  <si>
    <t>б)</t>
  </si>
  <si>
    <t>реквизиты свидетельства о государственной регистрации в качестве юридического лица (основной государственный регистрационный номер, дата его присвоения и наименование органа, принявшего решение о регистрации)</t>
  </si>
  <si>
    <t>в)</t>
  </si>
  <si>
    <t>почтовый адрес</t>
  </si>
  <si>
    <t>контактные телефоны</t>
  </si>
  <si>
    <t>официальный сайт в сети Интернет</t>
  </si>
  <si>
    <t>нет</t>
  </si>
  <si>
    <t>адрес электронной почты</t>
  </si>
  <si>
    <t>г)</t>
  </si>
  <si>
    <t>понедельник-пятница: 8.00-17.00. Перерыв на обед: 12.00-13.00</t>
  </si>
  <si>
    <t>часы работы диспетчерских служб</t>
  </si>
  <si>
    <t>круглосуточно</t>
  </si>
  <si>
    <t>д)</t>
  </si>
  <si>
    <t>Итого</t>
  </si>
  <si>
    <t>е)</t>
  </si>
  <si>
    <t>ж)</t>
  </si>
  <si>
    <t>Основные показатели финансово-хозяйственной деятельности
 управляющей организации</t>
  </si>
  <si>
    <t>годовая бухгалтерская отчётность, включая бухгалтерский балланс и приложения к нему</t>
  </si>
  <si>
    <t>упрощенная система налогообложения</t>
  </si>
  <si>
    <t>сведения о доходах, полученных за оказание услуг по управлению многоквартирными домами
 ( по данным раздельного учёта доходов и расходов)</t>
  </si>
  <si>
    <t>сведения о расходах, понесённых в связи с оказанием услуг по управлению многоквартирными домами (по данным раздельного учёта доходов и расходов)</t>
  </si>
  <si>
    <r>
      <t xml:space="preserve">Сведения о выполняемых работах (оказываемых услугах) по содержанию
 и ремонту общего имущества в многоквартирном доме, </t>
    </r>
    <r>
      <rPr>
        <b/>
        <u val="single"/>
        <sz val="9"/>
        <color indexed="8"/>
        <rFont val="Calibri"/>
        <family val="2"/>
      </rPr>
      <t>выполняемых (оказываемых)  непосредственно управляющей организацией</t>
    </r>
  </si>
  <si>
    <t>услуги, оказываемые управляющей организацией в отношении общего имущества собственников помещений в многоквартирном доме из числа услуг, указанных в Правилах содержания общего имущества, утверждённых Постановлением Правительства Российской Федерации от 13 августа 2006 г. № 491</t>
  </si>
  <si>
    <t xml:space="preserve"> - уборка и санитарно- гигиеническая очистка помещений общего пользования;
 - уборка земельного участка, входящегов состав общего имущества;
 - содержание и уход за элементами озеленения и благоустройства, расположенных на земельном участке, входящим в состав общего имущества МКД;
 - технический осмотр общего имущества;
 - подготовка многоквартирного дома к сезонной эксплуатации;
 - аварийное обслуживание (постоянное) на системах водоснабжения, канализации, теплоснабжения. электроснабжения;
 - техническое обслуживание внутридомовых газовых сетей;                                                                                               - техническое обслуживание лифтов, мусоропроводов;
 - вывоз твёрдых бытовых отходов;
 - текущий ремонт общего имущества;</t>
  </si>
  <si>
    <t>услуги, связанные с достижением целей управления многоквартирным домом, которые оказываются управляющей организацией, в том числе:</t>
  </si>
  <si>
    <t xml:space="preserve"> - услуги,оказываемые управляющей организацией по обеспечению поставки в многоквартирный дом коммунальных ресурсов</t>
  </si>
  <si>
    <t xml:space="preserve"> - заключение от имени собственников помещений в многоквартирном доме договоров об использовании общего имущества собственников помещений в многоквартирном доме на условиях, определённых решением общего собрания (в том числе на установку и эксплуатацию рекламных конструкций);</t>
  </si>
  <si>
    <t xml:space="preserve"> - охрана подъезда;</t>
  </si>
  <si>
    <t xml:space="preserve"> - охрана коллективных автостоянок</t>
  </si>
  <si>
    <t xml:space="preserve"> - учёт собственников помещений в
 многоквартирном доме</t>
  </si>
  <si>
    <t>организация выполнения функций по регистрации граждан по месту жительства</t>
  </si>
  <si>
    <t xml:space="preserve"> - иные услуги по управлению многоквртирным домом</t>
  </si>
  <si>
    <t>технический контроль и планирование, финансово-экономическая деятельность, договорно-правовая деятельность, работа с гражданами</t>
  </si>
  <si>
    <t>skudina.e@mail.ru</t>
  </si>
  <si>
    <t>Общая информация об Товариществе собственников жилья "Комфорт-12".</t>
  </si>
  <si>
    <t>Порядок и условия оказания услуг по содержанию и ремонту общего имущества в многоквартирном доме</t>
  </si>
  <si>
    <t>проект договора управления, заключаемого с собственнками помещений в многоквартирных домах</t>
  </si>
  <si>
    <t>сведения о выполнении обязательств по договорам управления в отношении каждого многоквартирного дома.</t>
  </si>
  <si>
    <t xml:space="preserve"> - план работ на срок не менее года по содержанию и ремонту общего имущества многоквартирного 
дома, мер по снижению расходов на работы (услуги), выполняемые (оказываемые) управляющей организацией, указанием периодичности и сроков осуществления таких работ (услуг), а также сведения об их выполнении (оказании) и о причинах отклонения от плана</t>
  </si>
  <si>
    <t>Ппан -выполнение за 2012 г.</t>
  </si>
  <si>
    <t>Наименование работ</t>
  </si>
  <si>
    <t>Ед.  изм.</t>
  </si>
  <si>
    <t>План</t>
  </si>
  <si>
    <t>Факт</t>
  </si>
  <si>
    <t>Примечание</t>
  </si>
  <si>
    <t>Ремонт отмостки</t>
  </si>
  <si>
    <t>м2</t>
  </si>
  <si>
    <t>Ремонт штукатурки сходов подвал</t>
  </si>
  <si>
    <t>Ремонт дверных полотен</t>
  </si>
  <si>
    <t>шт</t>
  </si>
  <si>
    <t>Водопровод</t>
  </si>
  <si>
    <t xml:space="preserve">Трубы частичная замена </t>
  </si>
  <si>
    <t>м.п</t>
  </si>
  <si>
    <t>Соединительные части трубы(муфты.гайки,тройники и.т.д)</t>
  </si>
  <si>
    <t xml:space="preserve">Врезки ремонт,замена </t>
  </si>
  <si>
    <t>шт.</t>
  </si>
  <si>
    <t xml:space="preserve">Запорная арматура  ремонт, смена </t>
  </si>
  <si>
    <r>
      <t xml:space="preserve">                                                 </t>
    </r>
    <r>
      <rPr>
        <b/>
        <sz val="9"/>
        <color indexed="8"/>
        <rFont val="Calibri"/>
        <family val="2"/>
      </rPr>
      <t>Центральное отопление</t>
    </r>
  </si>
  <si>
    <r>
      <t xml:space="preserve">                                                                 </t>
    </r>
    <r>
      <rPr>
        <b/>
        <sz val="9"/>
        <color indexed="8"/>
        <rFont val="Calibri"/>
        <family val="2"/>
      </rPr>
      <t xml:space="preserve"> Канализация</t>
    </r>
  </si>
  <si>
    <t>внутренняя система</t>
  </si>
  <si>
    <t>мп</t>
  </si>
  <si>
    <t>Электроснабжение</t>
  </si>
  <si>
    <t>предохранитель.смена</t>
  </si>
  <si>
    <t>кабель.провод смена</t>
  </si>
  <si>
    <t>стартер смена</t>
  </si>
  <si>
    <t>розетки смена</t>
  </si>
  <si>
    <t>выключатель</t>
  </si>
  <si>
    <t>Горячее водоснабжение</t>
  </si>
  <si>
    <t xml:space="preserve"> - сведения о количестве случаев снижения платы за нарушения качества содержания и ремонта общего
 имущества в многоквартирном доме за последний календарный год</t>
  </si>
  <si>
    <t xml:space="preserve"> - сведения о количестве случаев снижения платы за нарушение качества коммунальных услуг и (или) за 
превышение установленной продолжительности перерывов в их оказании за последний календарный год</t>
  </si>
  <si>
    <t xml:space="preserve"> - сведения о соответствии качества оказанных услуг государственным и иным стандартам (при наличии  таких стандартов)</t>
  </si>
  <si>
    <t xml:space="preserve"> - сведения о случаях привлечения управляющей организации в предыдущем календарном году к 
административной ответственности за нарушения в сфере управления многоквартирными домами: </t>
  </si>
  <si>
    <t>количество случаев</t>
  </si>
  <si>
    <t>копии документов о применении мер административного воздействия</t>
  </si>
  <si>
    <t>меры, принятые для устранения нарушений, повлёкших применение административных санкций</t>
  </si>
  <si>
    <t>Сведения о стоимости работ (услуг) по содержанию и ремонту общего имущества
 в многоквартирном доме</t>
  </si>
  <si>
    <t>описание содержания каждой
 работы (услуги) и периодичность выполнения</t>
  </si>
  <si>
    <t>№
п/п</t>
  </si>
  <si>
    <t>Периодичность
выполнения работ</t>
  </si>
  <si>
    <t>I</t>
  </si>
  <si>
    <t>Содержание и текущий ремонт жилых зданий</t>
  </si>
  <si>
    <t>Содержание домохозяйства</t>
  </si>
  <si>
    <t xml:space="preserve"> -  уборка придомовой территории:</t>
  </si>
  <si>
    <t xml:space="preserve">а) подметание территорий                                                 </t>
  </si>
  <si>
    <t>40 раз в год</t>
  </si>
  <si>
    <t>б) очистка зелёной зоны от листьев, веток, крупного мусора</t>
  </si>
  <si>
    <t>2 раза в год</t>
  </si>
  <si>
    <t>в) очистка зелёной зоны от случайного мусора</t>
  </si>
  <si>
    <t>г)сметание снега</t>
  </si>
  <si>
    <t>15 раз в год</t>
  </si>
  <si>
    <t>д) очистка территории от уплотнённого снега</t>
  </si>
  <si>
    <t>7  раз в год</t>
  </si>
  <si>
    <t>е)  очистка территории от наледи и льда</t>
  </si>
  <si>
    <t>3 раза в год</t>
  </si>
  <si>
    <t>ж) посыпка территории антигололёдными реагентами</t>
  </si>
  <si>
    <t>10 раз в год</t>
  </si>
  <si>
    <t>з) очистка подвалов от ТБО</t>
  </si>
  <si>
    <t>1 раз в год</t>
  </si>
  <si>
    <t xml:space="preserve"> - уборка подъездов</t>
  </si>
  <si>
    <t xml:space="preserve">      а) влажное подметание лестничных клеток </t>
  </si>
  <si>
    <t>63 раза в год</t>
  </si>
  <si>
    <t xml:space="preserve">      б) мытьё лестничных клеток </t>
  </si>
  <si>
    <t>6  раз в год</t>
  </si>
  <si>
    <t xml:space="preserve"> - уход за зелёными насаждениями</t>
  </si>
  <si>
    <t xml:space="preserve">     а) скашивание газонов</t>
  </si>
  <si>
    <t xml:space="preserve">     б) сгребание скошенной травы </t>
  </si>
  <si>
    <t>3  раза в год</t>
  </si>
  <si>
    <t xml:space="preserve">    в) обрезка кустарников</t>
  </si>
  <si>
    <t xml:space="preserve"> - дератизация подвальных помещений</t>
  </si>
  <si>
    <t>12 раз в год</t>
  </si>
  <si>
    <t xml:space="preserve"> - дезинсекция подвальных помещений</t>
  </si>
  <si>
    <t xml:space="preserve"> - прочистка и проверка вентканалов</t>
  </si>
  <si>
    <t>Техническое обслуживание и текущий ремонт конструктивных
 элементов зданий.</t>
  </si>
  <si>
    <t>согласно перечня работ</t>
  </si>
  <si>
    <t>Техническое обслуживание и текущий ремонт внутридомовых сетей.</t>
  </si>
  <si>
    <t>согласно Правил и норм</t>
  </si>
  <si>
    <t>II</t>
  </si>
  <si>
    <t>Уборка мусоропроводов.</t>
  </si>
  <si>
    <t xml:space="preserve"> - профосмотр мусоропроводов</t>
  </si>
  <si>
    <t xml:space="preserve"> - удаление мусора из мусороприёмных камер</t>
  </si>
  <si>
    <t>249  раз в год</t>
  </si>
  <si>
    <t xml:space="preserve"> - уборка загрузочных клапанов</t>
  </si>
  <si>
    <t xml:space="preserve">Радаева Татьяна Федоровна,   
Миляева Людмила Александровна, 
Цай Виктор Владимирович,  
Баранова Вера,  
Боровко Олег Анатольевич,
Скудина Елена Николаевна, 
Першина Ирина Александровна, 
Плотников Евгений Владимирович,  
Чикунова Любовь Валентиновна, 
Шнулина Евгения Константиновна, 
</t>
  </si>
  <si>
    <t xml:space="preserve">Храмова Надежда Александровна,
Седнева Ольга Анатольевна,  
Сазанова Ольга Александровна, 
Ломова Ирина Сергеевна, 
</t>
  </si>
  <si>
    <t>Устав</t>
  </si>
  <si>
    <t>товарищества собственников жилья " Комфорт-12"</t>
  </si>
  <si>
    <t xml:space="preserve">г. Балаково, Саратовская область, Российская Федерация   </t>
  </si>
  <si>
    <t>2009 г.</t>
  </si>
  <si>
    <t xml:space="preserve">     Товарищество собственников жилья "Комфорт-12", в дальнейшем  именуемое "товарищество", создано  путем добровольного  объединения собственников помещений многоквартирных домов по адресам:ул.Степная,д.№10 и ул.Степная,д.№12 в соответствии с Жилищным кодексом  Российской  Федерации, действующими  положениями  гражданского законодательства Российской Федерации, положений других законодательных и нормативных актов.</t>
  </si>
  <si>
    <t xml:space="preserve">     Настоящий устав является учредительным документом товарищества и в соответствии с Жилищным кодексом Российской Федерации определяет правовое положение  товарищества,  права  и  обязанности  его членов, а   также обеспечивает защиту прав и интересов товарищества.</t>
  </si>
  <si>
    <t>1. ОБЩИЕ ПОЛОЖЕНИЯ.</t>
  </si>
  <si>
    <t>1.1. Наименование товарищества.</t>
  </si>
  <si>
    <r>
      <t xml:space="preserve">1.1.1. Полное наименование: Товарищество собственников жилья </t>
    </r>
    <r>
      <rPr>
        <b/>
        <sz val="9"/>
        <color indexed="8"/>
        <rFont val="Times New Roman"/>
        <family val="1"/>
      </rPr>
      <t>" Комфорт-12"</t>
    </r>
  </si>
  <si>
    <r>
      <t xml:space="preserve">1.1.2. Сокращенное наименование: </t>
    </r>
    <r>
      <rPr>
        <b/>
        <sz val="9"/>
        <color indexed="8"/>
        <rFont val="Times New Roman"/>
        <family val="1"/>
      </rPr>
      <t>ТСЖ "Комфорт-12"</t>
    </r>
  </si>
  <si>
    <t>1.2. Место нахождения товарищества:</t>
  </si>
  <si>
    <t xml:space="preserve">     Почтовый индекс:  413840</t>
  </si>
  <si>
    <t xml:space="preserve">     Субъект Российской Федерации:  Саратовская область</t>
  </si>
  <si>
    <t xml:space="preserve">     Город:  Балаково</t>
  </si>
  <si>
    <t xml:space="preserve">     Улица:   Степная</t>
  </si>
  <si>
    <t xml:space="preserve">     Номер дома: № 12    </t>
  </si>
  <si>
    <t xml:space="preserve">     Номер квартиры: -</t>
  </si>
  <si>
    <t xml:space="preserve">                                 </t>
  </si>
  <si>
    <t>1.3. Товарищество является некоммерческой организацией,добровольным объединением собственников помещений в многоквартирных домах расположенных по адресам: г.Балаково, ул. Степная д.№10 и ул.Степная д.№12 для совместного управления всем комплексом недвижимого имущества в объединенных многоквартирных  домах, обеспечения эксплуатации этого комплекса, владения, пользования и в установленных законодательством пределах распоряжения общим  имуществом в многоквартирных домах.</t>
  </si>
  <si>
    <t>1.4. Товарищество считается созданным как юридическое лицо с момента его государственной регистрации в установленном федеральными законами порядке.</t>
  </si>
  <si>
    <t xml:space="preserve">1.5.  Товарищество вправе в установленном   порядке  открывать банковские счета на территории Российской Федерации и за ее пределами.   </t>
  </si>
  <si>
    <t>1.6. Товарищество имеет  круглую печать, содержащую  его полное фирменное  наименование  на  русском  языке  и  указание  на место его нахождения. В печати может  быть  также  указано  фирменное  наименование общества  на  любом  иностранном  языке  или  языке  народов  Российской Федерации. Товарищество вправе иметь штампы и бланки со своим наименованием, собственную эмблему, а также зарегистрированный в установленном  порядке  товарный  знак и другие  средства визуальной идентификации.</t>
  </si>
  <si>
    <t>1.7. Товарищество отвечает по своим обязательствам всем принадлежащим ему имуществом.</t>
  </si>
  <si>
    <t>1.8. Товарищество не отвечает по обязательствам членов товарищества,а также проживающих в многоквартирном доме собственников помещений,не являющихся членами товарищества. Члены товарищества собственников  жилья  не  отвечают  по  обязательствам товарищества.</t>
  </si>
  <si>
    <t>1.9. Товарищество создается без ограничения срока деятельности.</t>
  </si>
  <si>
    <t xml:space="preserve">1.10 Товарищество может создавать объединения товариществ собственников жилья,а также входить в них для совместного управления общим имуществом,объединяющихся в ассоциацию (союз) Товриществ многоквартиных домов.принятие решения о создании или объединении производится голосованием на Общих собраниях каждого Товарищества,потенциального члена Союза или ассоциации.управление объединением таких Товариществ осуществляется в рамках Жилищного кодекса РФ. </t>
  </si>
  <si>
    <t>2. ПРЕДМЕТ И ЦЕЛИ ДЕЯТЕЛЬНОСТИ ТОВАРИЩЕСТВА.</t>
  </si>
  <si>
    <r>
      <t>2.1.  Предметом и  целями деятельности товарищества являются управление  комплексом  недвижимого  имущества  в объединенных  многоквартирных домах, обеспечение эксплуатации этого комплекса, владения, пользования и в установленных законодательством пределах распоряжения общим имуществом  в многоквартирных  домах.</t>
    </r>
    <r>
      <rPr>
        <sz val="12"/>
        <color indexed="8"/>
        <rFont val="Calibri"/>
        <family val="2"/>
      </rPr>
      <t xml:space="preserve"> </t>
    </r>
    <r>
      <rPr>
        <sz val="9"/>
        <color indexed="8"/>
        <rFont val="Times New Roman"/>
        <family val="1"/>
      </rPr>
      <t>Управление многоквартирным домом должно обеспечивать благоприятные и безопасные условия проживания граждан- собственников членов и не членов Товарищества, надлежащее содержание общего имущества в многоквартирном доме, решение вопросов пользования указанным имуществом, а также исполнение коммунальных услуг для граждан, проживающих в указанном доме. Под коммунальными услугами понимается деятельность исполнителя по холодному, горячему водоснабжению, водоотведению, электроснабжению и отоплению, обеспечивающая комфортные условия проживания в жилых помещениях путем содержания, подготовки внутридомовых инженерных сетей к приему коммунальных ресурсов.</t>
    </r>
  </si>
  <si>
    <t>2.2. Для достижения целей товарищество может  заниматься следующими видами хозяйственной деятельности:</t>
  </si>
  <si>
    <t xml:space="preserve">     -  обслуживание, эксплуатация и ремонт недвижимого имущества в многоквартирном доме;</t>
  </si>
  <si>
    <t xml:space="preserve">     - строительство дополнительных помещений и объектов общего имущества в многоквартирном доме;</t>
  </si>
  <si>
    <t xml:space="preserve">     - сдача в аренду, внаем части  общего  имущества  в  многоквартирном доме. </t>
  </si>
  <si>
    <t xml:space="preserve">2.3 Товарищество не имеет целью деятельности расчета за потребленные собственниками помещений коммунальные ресурсы с энергоснабжающими организациями.Члены товарищества собственников жилья продолжают состоять в прямых договорных отношениях с ресурсоснабжающими организациями и не отвечают за долги отдельных членов  товарищества по коммунальным ресурсам (электроснабжение, водоснабжение, водоотведение, тепловая энергия на отопление, горячее водоснабжение и т.д.).    </t>
  </si>
  <si>
    <t>2.4 Товарищество собственников жилья также вправе:</t>
  </si>
  <si>
    <t xml:space="preserve">     - заключать в  соответствии  с  законодательством  договор  управления многоквартирным домом, а также договоры о  содержании  и  ремонте  общего имущества в многоквартирном доме и прочие договоры в интересах членов товарищества; </t>
  </si>
  <si>
    <t>- определять смету доходов и расходов на год, в том числе  необходимые расходы на содержание и ремонт общего имущества в  многоквартирном  доме, затраты на капитальный  ремонт  и  реконструкцию  многоквартирного  дома, специальные взносы и отчисления в резервный  фонд, а  также   расходы на другие установленные настоящей главой и уставом товарищества цели;</t>
  </si>
  <si>
    <t xml:space="preserve">    -выполнять функции заказчика на проведение работ по ремонту,надстройке,реконструкции принадлежащих товариществу помещений,сооружений;</t>
  </si>
  <si>
    <t xml:space="preserve">    - устанавливать на основе принятой сметы доходов  и  расходов  на  год товарищества размеры платежей и взносов для  каждого собственника помещения в многоквартирном доме в соответствии с его долей в праве общей собственности на общее имущество в многоквартирном доме; </t>
  </si>
  <si>
    <t xml:space="preserve">     - выполнять работы для собственников помещений в многоквартирном  доме и предоставлять им услуги;</t>
  </si>
  <si>
    <t xml:space="preserve">     - пользоваться предоставляемыми  банками  кредитами  в  порядке  и  на условиях, которые предусмотрены законодательством;</t>
  </si>
  <si>
    <t xml:space="preserve">     - передавать по  договору  материальные  и  денежные  средства  лицам, выполняющим  для  товарищества  работы  и  предоставляющим   товариществу услуги;</t>
  </si>
  <si>
    <t xml:space="preserve">     - продавать  и  передавать  во временное пользование, обменивать имущество, принадлежащее товариществу.</t>
  </si>
  <si>
    <t xml:space="preserve">     - предоставлять  в пользование  или  ограниченное  пользование  часть общего имущества в многоквартирном доме;</t>
  </si>
  <si>
    <t xml:space="preserve">    -  в  соответствии  с требованиями законодательства  в  установленном порядке   надстраивать,  перестраивать часть общего  имущества в многоквартирном доме;</t>
  </si>
  <si>
    <t xml:space="preserve">     - получать в пользование либо получать или приобретать в общую долевую собственность собственников помещений в  многоквартирном  доме  земельные участки для осуществления   жилищного  строительства,  возведения хозяйственных и иных построек и их дальнейшей эксплуатации;</t>
  </si>
  <si>
    <t xml:space="preserve">     - осуществлять в соответствии с требованиями законодательства от имени и за  счет  собственников помещений в многоквартирном доме  застройку прилегающих к такому дому выделенных земельных участков;</t>
  </si>
  <si>
    <t xml:space="preserve">    - осуществлять строительство дополнительных помещений и объектов общего имущества необходимых для комфортного проживания сосбственников в многоквартирном доме;</t>
  </si>
  <si>
    <t xml:space="preserve">    -  вправе потребовать в судебном порядке полного возмещения причиненных ему убытков в результате неисполнения собственниками помещений МКД обязательств по уплате обязательных платежей и взносов и оплате иных общих расходов;</t>
  </si>
  <si>
    <t xml:space="preserve">     - заключать  сделки  и  совершать  иные  отвечающие  целям  и  задачам товарищества действия.</t>
  </si>
  <si>
    <t>3. ОБЩЕЕ ИМУЩЕСТВО СОБСТВЕННИКОВ В МНОГОКВАРТИРНОМ ДОМЕ</t>
  </si>
  <si>
    <t xml:space="preserve">        3. 1. Общим имуществом собственников жилых и нежилых помещений являются:</t>
  </si>
  <si>
    <t xml:space="preserve">         -  помещение «колясочной», межквартирные лестничные площадки, лестницы, лифты, лифтовые и иные шахты, коридоры, технические этажи, чердак, подвал, крыша, ограждающие, несущие и не несущие конструкции;</t>
  </si>
  <si>
    <t xml:space="preserve">         -   инженерные коммуникации, расположенные в подвале, механическое, электрическое, санитарно-техническое оборудование, обслуживающее более одной квартиры;</t>
  </si>
  <si>
    <t xml:space="preserve">         -   земельный участок, на котором расположен многоквартирный дом;</t>
  </si>
  <si>
    <t xml:space="preserve">         -   элементы озеленения, благоустройства в границах земельного участка, определенного  в соответствии с требованиями земельного законодательства и законодательства о градостроительной деятельности.</t>
  </si>
  <si>
    <t xml:space="preserve">        3. 2. </t>
  </si>
  <si>
    <t>Доля в праве общей собственности на общее имущество каждого собственника помещения, вне зависимости от его членства или отсутствия такового в Товариществе, пропорциональна размеру общей площади его помещения.</t>
  </si>
  <si>
    <t xml:space="preserve">        3. 3. </t>
  </si>
  <si>
    <t>Доля в праве собственности на общее имущество собственника помещения следует судьбе права собственности помещения.</t>
  </si>
  <si>
    <t xml:space="preserve">        3. 4. </t>
  </si>
  <si>
    <t>При переходе права собственности на помещение доля в праве общей собственности на общее имущество предыдущего собственника равна доле нового собственника.</t>
  </si>
  <si>
    <t xml:space="preserve">        3.5. </t>
  </si>
  <si>
    <t>Регистрация права собственности на жилое или нежилое помещение в многоквартирном доме одновременно является регистрацией общего имущества.</t>
  </si>
  <si>
    <t xml:space="preserve">        3.6.  Собственник помещения не имеет права осуществлять выдел в натуре в праве общей собственности на общее имущество или отчуждать свою долю от права собственности на помещение.</t>
  </si>
  <si>
    <t xml:space="preserve">        3.7. Уменьшение размера общего имущества возможно только с согласия всех собственников помещений путем его реконструкции.</t>
  </si>
  <si>
    <t xml:space="preserve">        3.8. Собственники помещений несут бремя расходов по содержанию и ремонту доли общего имущества пропорционально площади находящегося в их собственности помещения.</t>
  </si>
  <si>
    <t xml:space="preserve">        3.9. По решению общего собрания собственников помещений, объекты общего имущества в многоквартирном доме могут быть переданы в пользование иным лицам в случае, если это не нарушает права и законные интересы собственников помещений многоквартирного дома.</t>
  </si>
  <si>
    <t xml:space="preserve">         3.10. </t>
  </si>
  <si>
    <t>Земельный участок, являющейся общим имуществом собственников многоквартирного дома, может быть обременен правом ограниченного пользования другими лицами (сервитут). Вопрос о Публичном сервитуте обсуждается на общем собрании собственников помещений с отражением результатов решения в Протоколе собрания. Частный сервитут устанавливается также общим собранием и вводится на основании Договора.</t>
  </si>
  <si>
    <t xml:space="preserve">         3.11. Собственник помещения в многоквартирном доме не вправе:</t>
  </si>
  <si>
    <t xml:space="preserve">         3.11.1. Осуществлять выдел в натуре своей доли в праве общей собственности</t>
  </si>
  <si>
    <t xml:space="preserve">         3.11.2. Отчуждать свою долю в праве общей собственности на общее имущество в многоквартирном доме, а также совершать иные действия, влекущие за собой передачу этой доли отдельно от права собственности на принадлежащее помещение.</t>
  </si>
  <si>
    <t xml:space="preserve">         3.12. Не использование собственником принадлежащего ему помещения не является основанием для освобождения полностью или частично от участия в общих расходах на содержание и ремонт общего имущества в многоквартирном доме, управляемым Товариществом.</t>
  </si>
  <si>
    <r>
      <t>4</t>
    </r>
    <r>
      <rPr>
        <b/>
        <sz val="9"/>
        <color indexed="8"/>
        <rFont val="Times New Roman"/>
        <family val="1"/>
      </rPr>
      <t>.  ПРАВОВОЕ ПОЛОЖЕНИЕ ЧЛЕНОВ ТОВАРИЩЕСТВА.</t>
    </r>
  </si>
  <si>
    <t xml:space="preserve">           4.1. Членами Товарищества могут стать физические и юридические лица, которым на праве собственности принадлежат жилые и (или) нежилые помещения в многоквартирном доме.</t>
  </si>
  <si>
    <r>
      <t xml:space="preserve">           4.2. Членами  Товарищества собственников жилья «Комфорт-12»  являются собственники помещений, проголосовавшие за его создание на первом Учредительном собрании согласно реестру присутствующих (приложение к протоколу № 1 от «_</t>
    </r>
    <r>
      <rPr>
        <u val="single"/>
        <sz val="9"/>
        <color indexed="8"/>
        <rFont val="Times New Roman"/>
        <family val="1"/>
      </rPr>
      <t>22_</t>
    </r>
    <r>
      <rPr>
        <sz val="9"/>
        <color indexed="8"/>
        <rFont val="Times New Roman"/>
        <family val="1"/>
      </rPr>
      <t>_»</t>
    </r>
    <r>
      <rPr>
        <u val="single"/>
        <sz val="9"/>
        <color indexed="8"/>
        <rFont val="Times New Roman"/>
        <family val="1"/>
      </rPr>
      <t>декабря_</t>
    </r>
    <r>
      <rPr>
        <sz val="9"/>
        <color indexed="8"/>
        <rFont val="Times New Roman"/>
        <family val="1"/>
      </rPr>
      <t>2009г.) и собственники помещений, проголосовавшие за утверждение настоящего Устава ТСЖ  (приложение к протоколу № 1 от «_</t>
    </r>
    <r>
      <rPr>
        <u val="single"/>
        <sz val="9"/>
        <color indexed="8"/>
        <rFont val="Times New Roman"/>
        <family val="1"/>
      </rPr>
      <t>22</t>
    </r>
    <r>
      <rPr>
        <sz val="9"/>
        <color indexed="8"/>
        <rFont val="Times New Roman"/>
        <family val="1"/>
      </rPr>
      <t>_»_</t>
    </r>
    <r>
      <rPr>
        <u val="single"/>
        <sz val="9"/>
        <color indexed="8"/>
        <rFont val="Times New Roman"/>
        <family val="1"/>
      </rPr>
      <t>декабря</t>
    </r>
    <r>
      <rPr>
        <sz val="9"/>
        <color indexed="8"/>
        <rFont val="Times New Roman"/>
        <family val="1"/>
      </rPr>
      <t xml:space="preserve">_2009г.) </t>
    </r>
  </si>
  <si>
    <t xml:space="preserve">           4.3. Членство в Товариществе возникает у нового собственника, приобретенного помещения в многоквартирном доме, управляемым Товариществом, после возникновения у него права собственности, и только на основании заявления о вступлении в Товарищество.</t>
  </si>
  <si>
    <t xml:space="preserve">       </t>
  </si>
  <si>
    <t xml:space="preserve">           4.4. Членство в Товариществе прекращается с момента подачи заявления о выходе из членов Товарищества, с момента прекращения права собственности на помещение в многоквартирном доме, или с момента вынесения общим собранием решения об исключении собственника из членов Товарищества.</t>
  </si>
  <si>
    <t xml:space="preserve">     </t>
  </si>
  <si>
    <t xml:space="preserve">            4.5. Член Товарищества, не выполняющий положений данного Устава, нарушающий обязательства по оплате жилищных услуг,  в соответствии с Жилищным Кодексом РФ (свыше трех месяцев с предупреждением), нарушающий законные права собственников, проживающих в данном многоквартирном доме, действиями или бездействием (включая отсутствие оплаты за содержание и ремонт доли общего имущества) способствующий разрушению помещения принадлежащего ему на праве собственности, включая долю общего имущества, может быть исключен из членов Товарищества. Основанием к исключению может служить История предупреждений и обращений к конкретному собственнику помещений с указанием сроков устранения нарушений сроков оплаты, восстановления порушенного помещения или общего имущества, случаев нарушений законных прав и интересов соседей, и неисполнения указанных сроков. Исключение из членов товарищества не является основанием для бездействия в погашении образовавшейся задолженности или отказ от оплаты за содержание общего имущества.</t>
  </si>
  <si>
    <t xml:space="preserve">            4.6. Член Товарищества несет ответственность за сданное внаем или аренду помещение и исполнение Правил пользования общим имуществом нанимателей помещения, принадлежащего ему на праве собственности. В равной степени член Товарищества несет ответственность за членов семьи, не являющихся членами Товарищества в исполнении обязанностей по отношению к пользованию общим имуществом.</t>
  </si>
  <si>
    <t xml:space="preserve">            4.7. Исключение из членов Товарищества может производиться заочным голосованием с принятием решения по правилам проведения общего собрания в форме заочного голосования. По требованию собственника помещения - кандидата на исключение, может быть созвано внеочередное общее собрание.</t>
  </si>
  <si>
    <t>Смета доходов и расходов ТСЖ "Комфорт-12" по адресу: ул.Степная, дом № 10 на 2012г.  Общая площадь помещений - 7637,1 кв.м.  Тариф - 10,73руб. с кв.м.</t>
  </si>
  <si>
    <t>10,73руб.за кв.м</t>
  </si>
  <si>
    <t xml:space="preserve">Сумма расходов </t>
  </si>
  <si>
    <t xml:space="preserve">Доля в </t>
  </si>
  <si>
    <t>Сумма к выдаче</t>
  </si>
  <si>
    <t xml:space="preserve">Сумма доходов </t>
  </si>
  <si>
    <t xml:space="preserve">Сумма доходов  </t>
  </si>
  <si>
    <t xml:space="preserve">Общая площадь помещений собственников МКД - 7637,1 </t>
  </si>
  <si>
    <t>за месяц</t>
  </si>
  <si>
    <t>общих расходах %</t>
  </si>
  <si>
    <t>расходов на год</t>
  </si>
  <si>
    <t>за год</t>
  </si>
  <si>
    <t>1.2. Доходы от сдачи в аренду МОП                                                                                          0,18</t>
  </si>
  <si>
    <t>1.6. Уборка и очистка придомовой территории</t>
  </si>
  <si>
    <t>1.7. Уборка мусорокамер и мусоропроводов</t>
  </si>
  <si>
    <t>1.10 Прочие расходы</t>
  </si>
  <si>
    <t>2.3. Тех.освидетельствование лифтов ,   3840*4= один раз в год</t>
  </si>
  <si>
    <t>2.4.Диагностика лифтов, срок службы свыше 25 лет , 13815*4= один раз в 3года</t>
  </si>
  <si>
    <t>2.7. Газовых сетей</t>
  </si>
  <si>
    <t>5.10. Налог на доход по УСН 6%</t>
  </si>
  <si>
    <t>Смета доходов и расходов ТСЖ "Комфорт-12" по адресу: ул.Степная, дом № 12 на 2012г.  Общая площадь помещений - 5763,4 кв.м.  Тариф - 10,73руб. с кв.м.</t>
  </si>
  <si>
    <t>1</t>
  </si>
  <si>
    <t>2</t>
  </si>
  <si>
    <t xml:space="preserve">             4.8. </t>
  </si>
  <si>
    <t>Быть избранным в Правление Товарищества, ревизионную комиссию, исполнять обязанности Председателя правления товарищества может только член Товарищества.</t>
  </si>
  <si>
    <t>5.ПРОЦЕДУРА ПРИЕМА, ВЫХОДА И ИСКЛЮЧЕНИЯ ИЗ ЧЛЕНСТВА ТОВАРИЩЕСТВА СОБСТВЕННИКОВ ЖИЛЬЯ.</t>
  </si>
  <si>
    <t xml:space="preserve">5. 1. </t>
  </si>
  <si>
    <t>Собственник помещения, не принимавший участия в собрании по выбору способа управления многоквартирным домом, не являющийся членом Товарищества, вправе после ознакомления с Уставом Товарищества подать заявление в Правление о приеме в члены Товарищества. Заявление обсуждается Правлением, оформляется Протоколом заседания Правления в течение 10 дней с момента его подачи. Решение правления выдается на руки.</t>
  </si>
  <si>
    <t xml:space="preserve">5. 2. </t>
  </si>
  <si>
    <t>Новый собственник помещения, у которого право собственности на квартиру возникло в частности по основаниям договора купли- продажи, имеет право подачи заявления в установленной Правлением форме о принятии в члены Товарищества. К заявлению прилагается ксерокопия свидетельства на право собственности и технического паспорта квартиры. Заявление должно быть рассмотрено Правлением в течение 30 дней, включая день его подачи и выдачи решения о приеме или отказе в приеме. Спорные вопросы о приеме в члены Товарищества выносятся на рассмотрение Общего собрания.</t>
  </si>
  <si>
    <t xml:space="preserve">5. 3. </t>
  </si>
  <si>
    <t>Собственник помещения имеет право выхода из членов Товарищества на основании поданного им заявления. В заявлении должны быть указаны причины принятия собственником такого решения. Вопрос о выходе собственника из Товарищества подлежит обсуждению на заседании Правления только по части ПРИЧИН, побудивших члена Товарищества принять решение о выходе.</t>
  </si>
  <si>
    <t xml:space="preserve">            5.4. </t>
  </si>
  <si>
    <t>Член Товарищества, не исполняющий требований Устава, может быть исключен из Товарищества по основаниям, описанным в п. 5. 4. настоящего Устава.</t>
  </si>
  <si>
    <t>5.5. Собственник помещения, не желающий становиться членом Товарищества, обязан заключить договор с Товариществом собственников жилья, в котором оговариваются права и обязанности сторон по содержанию принадлежащего собственнику помещения и общего имущества в многоквартирном доме.</t>
  </si>
  <si>
    <r>
      <t xml:space="preserve">              6.   </t>
    </r>
    <r>
      <rPr>
        <b/>
        <sz val="9"/>
        <color indexed="8"/>
        <rFont val="Times New Roman"/>
        <family val="1"/>
      </rPr>
      <t>ОРГАНЫ УПРАВЛЕНИЯ ТОВАРИЩЕСТВА.</t>
    </r>
  </si>
  <si>
    <t>6. 1. Органами управления Товарищества являются:</t>
  </si>
  <si>
    <t xml:space="preserve">            -  общее собрание собственников помещений,</t>
  </si>
  <si>
    <t xml:space="preserve">            -  правление Товарищества,</t>
  </si>
  <si>
    <t>7. ОБЩЕЕ СОБРАНИЕ ЧЛЕНОВ ТОВАРИЩЕСТВА СОБСТВЕННИКОВ ЖИЛЬЯ.</t>
  </si>
  <si>
    <t>7.1. Годовое общее собрание членов товарищества собственников  жилья проводится не ранее чем через два месяца и не  позднее  чем  через  шесть месяцев после окончания финансового года в сроки, установленные  решением общего собрания.</t>
  </si>
  <si>
    <t>12,50руб./кв.м</t>
  </si>
  <si>
    <t>1. Степная-12</t>
  </si>
  <si>
    <t>ТАРИФ (смета)  ТСЖ «Комфорт-12"»  на 2012- год</t>
  </si>
  <si>
    <r>
      <t xml:space="preserve">  Члены комиссии</t>
    </r>
    <r>
      <rPr>
        <sz val="12"/>
        <color indexed="8"/>
        <rFont val="Symbol"/>
        <family val="1"/>
      </rPr>
      <t>:</t>
    </r>
    <r>
      <rPr>
        <sz val="12"/>
        <color indexed="8"/>
        <rFont val="Times New Roman"/>
        <family val="1"/>
      </rPr>
      <t xml:space="preserve">                                                                                  </t>
    </r>
  </si>
  <si>
    <t>7.2. Собрания, проводимые помимо годового общего собрания,  являются внеочередными. Внеочередное общее собрание в многоквартирном доме  может быть созвано по инициативе любого из собственников.</t>
  </si>
  <si>
    <t>7.3. Общее собрание членов товарищества  собственников жилья  может проводиться  в  форме   совместного   присутствия   членов товарищества собственников жилья для  обсуждения  вопросов  повестки  дня  и  принятия решений  по  вопросам,  поставленным  на  голосование, или  может быть проведено  посредством  опроса  в   письменной   форме  (в форме заочного голосования).</t>
  </si>
  <si>
    <t>7.4. Общее собрание правомочно (имеет кворум), если в нем приняли участие члены товарищества или их представители, обладающие более чем  50 процентами голосов от общего числа голосов.</t>
  </si>
  <si>
    <t>7.5. Общее  собрание  членов  товарищества  собственников жилья не вправе выносить  на  обсуждение  вопросы,  которые  не  были   включены в повестку дня.</t>
  </si>
  <si>
    <t>7.6. Общее собрание не вправе  принимать  решения  по вопросам, не включенным в повестку дня данного собрания, а также изменять повестку дня данного собрания.</t>
  </si>
  <si>
    <t>7.7. Общее собрание членов товарищества  собственников  жилья  имеет право  решать  вопросы,  которые   отнесены   к   компетенции   правления товарищества.</t>
  </si>
  <si>
    <t xml:space="preserve"> 7.8. Компетенция общего собрания членов  товарищества собственников жилья и количество голосов, необходимых для принятия решения. </t>
  </si>
  <si>
    <t>Вопросы компетенции общего собрания членов товарищества собственников жилья</t>
  </si>
  <si>
    <t>Количество голосов, необходимых для принятия решения вопроса</t>
  </si>
  <si>
    <t>1)внесение изменений в устав товарищества;</t>
  </si>
  <si>
    <t>1/2 *</t>
  </si>
  <si>
    <t xml:space="preserve">2)принятие решений о   реорганизации и ликвидации товарищества  </t>
  </si>
  <si>
    <t>не менее 2/3 **</t>
  </si>
  <si>
    <t>3) избрание  правления  и  ревизионной комиссии  (ревизора) товарищества</t>
  </si>
  <si>
    <t>1/2  *</t>
  </si>
  <si>
    <t xml:space="preserve">4) установление  размера  обязательных  платежей  и  взносов ленов товарищества;                                        </t>
  </si>
  <si>
    <t xml:space="preserve">5) образование специальных фондов товарищества, в том  числе резервного фонда, фонда на восстановление  и  ремонт  общего имущества в многоквартирном доме и его оборудования;        </t>
  </si>
  <si>
    <t>6)принятие решения о получении заемных средств, в том числе банковских кредитов;</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</si>
</sst>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quot;р.&quot;"/>
    <numFmt numFmtId="170" formatCode="0.000"/>
    <numFmt numFmtId="171" formatCode="0.0000"/>
  </numFmts>
  <fonts count="48">
    <font>
      <sz val="11"/>
      <color indexed="8"/>
      <name val="Calibri"/>
      <family val="2"/>
    </font>
    <font>
      <b/>
      <sz val="11"/>
      <color indexed="8"/>
      <name val="Calibri"/>
      <family val="2"/>
    </font>
    <font>
      <b/>
      <sz val="9"/>
      <color indexed="8"/>
      <name val="Calibri"/>
      <family val="2"/>
    </font>
    <font>
      <sz val="9"/>
      <color indexed="8"/>
      <name val="Calibri"/>
      <family val="2"/>
    </font>
    <font>
      <b/>
      <u val="single"/>
      <sz val="9"/>
      <color indexed="8"/>
      <name val="Calibri"/>
      <family val="2"/>
    </font>
    <font>
      <sz val="9"/>
      <name val="Arial Cyr"/>
      <family val="0"/>
    </font>
    <font>
      <sz val="10"/>
      <name val="Arial"/>
      <family val="2"/>
    </font>
    <font>
      <sz val="9"/>
      <name val="Arial"/>
      <family val="2"/>
    </font>
    <font>
      <sz val="9"/>
      <color indexed="8"/>
      <name val="Arial"/>
      <family val="2"/>
    </font>
    <font>
      <sz val="8"/>
      <name val="Arial Cyr"/>
      <family val="0"/>
    </font>
    <font>
      <b/>
      <sz val="8"/>
      <name val="Arial Cyr"/>
      <family val="0"/>
    </font>
    <font>
      <b/>
      <sz val="12"/>
      <color indexed="8"/>
      <name val="Calibri"/>
      <family val="2"/>
    </font>
    <font>
      <sz val="12"/>
      <color indexed="8"/>
      <name val="Times New Roman"/>
      <family val="1"/>
    </font>
    <font>
      <sz val="10"/>
      <name val="Arial Cyr"/>
      <family val="0"/>
    </font>
    <font>
      <sz val="10"/>
      <name val="Times New Roman"/>
      <family val="1"/>
    </font>
    <font>
      <b/>
      <sz val="14"/>
      <name val="Times New Roman"/>
      <family val="1"/>
    </font>
    <font>
      <sz val="12"/>
      <name val="Times New Roman"/>
      <family val="1"/>
    </font>
    <font>
      <sz val="12"/>
      <name val="Arial Cyr"/>
      <family val="0"/>
    </font>
    <font>
      <sz val="12"/>
      <color indexed="8"/>
      <name val="Symbol"/>
      <family val="1"/>
    </font>
    <font>
      <sz val="9"/>
      <color indexed="8"/>
      <name val="Verdana"/>
      <family val="2"/>
    </font>
    <font>
      <sz val="12"/>
      <color indexed="8"/>
      <name val="Calibri"/>
      <family val="2"/>
    </font>
    <font>
      <u val="single"/>
      <sz val="11"/>
      <color indexed="36"/>
      <name val="Calibri"/>
      <family val="2"/>
    </font>
    <font>
      <b/>
      <sz val="15"/>
      <color indexed="62"/>
      <name val="Calibri"/>
      <family val="2"/>
    </font>
    <font>
      <b/>
      <sz val="11"/>
      <color indexed="62"/>
      <name val="Calibri"/>
      <family val="2"/>
    </font>
    <font>
      <b/>
      <sz val="18"/>
      <color indexed="62"/>
      <name val="Cambria"/>
      <family val="2"/>
    </font>
    <font>
      <sz val="14"/>
      <color indexed="8"/>
      <name val="Arial"/>
      <family val="2"/>
    </font>
    <font>
      <b/>
      <sz val="9"/>
      <color indexed="8"/>
      <name val="Times New Roman"/>
      <family val="1"/>
    </font>
    <font>
      <sz val="9"/>
      <color indexed="8"/>
      <name val="Times New Roman"/>
      <family val="1"/>
    </font>
    <font>
      <u val="single"/>
      <sz val="9"/>
      <color indexed="8"/>
      <name val="Times New Roman"/>
      <family val="1"/>
    </font>
    <font>
      <sz val="9"/>
      <color indexed="14"/>
      <name val="Times New Roman"/>
      <family val="1"/>
    </font>
    <font>
      <sz val="8"/>
      <color indexed="8"/>
      <name val="Verdana"/>
      <family val="2"/>
    </font>
    <font>
      <sz val="8"/>
      <color indexed="8"/>
      <name val="Times New Roman"/>
      <family val="1"/>
    </font>
    <font>
      <sz val="8"/>
      <name val="Calibri"/>
      <family val="2"/>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3"/>
      <color indexed="62"/>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style="thin"/>
    </border>
    <border>
      <left style="thin"/>
      <right style="thin"/>
      <top/>
      <bottom/>
    </border>
    <border>
      <left/>
      <right/>
      <top style="thin"/>
      <bottom style="thin"/>
    </border>
    <border>
      <left/>
      <right/>
      <top style="thin"/>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4" fillId="10"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6" borderId="0" applyNumberFormat="0" applyBorder="0" applyAlignment="0" applyProtection="0"/>
    <xf numFmtId="0" fontId="34" fillId="10" borderId="0" applyNumberFormat="0" applyBorder="0" applyAlignment="0" applyProtection="0"/>
    <xf numFmtId="0" fontId="34" fillId="3"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14" borderId="0" applyNumberFormat="0" applyBorder="0" applyAlignment="0" applyProtection="0"/>
    <xf numFmtId="0" fontId="35" fillId="3" borderId="1" applyNumberFormat="0" applyAlignment="0" applyProtection="0"/>
    <xf numFmtId="0" fontId="36" fillId="2" borderId="2" applyNumberFormat="0" applyAlignment="0" applyProtection="0"/>
    <xf numFmtId="0" fontId="37" fillId="2"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39"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1" fillId="0" borderId="6" applyNumberFormat="0" applyFill="0" applyAlignment="0" applyProtection="0"/>
    <xf numFmtId="0" fontId="40" fillId="15" borderId="7" applyNumberFormat="0" applyAlignment="0" applyProtection="0"/>
    <xf numFmtId="0" fontId="24" fillId="0" borderId="0" applyNumberFormat="0" applyFill="0" applyBorder="0" applyAlignment="0" applyProtection="0"/>
    <xf numFmtId="0" fontId="41" fillId="8" borderId="0" applyNumberFormat="0" applyBorder="0" applyAlignment="0" applyProtection="0"/>
    <xf numFmtId="0" fontId="6" fillId="0" borderId="0">
      <alignment/>
      <protection/>
    </xf>
    <xf numFmtId="0" fontId="13" fillId="0" borderId="0">
      <alignment/>
      <protection/>
    </xf>
    <xf numFmtId="0" fontId="21" fillId="0" borderId="0" applyNumberFormat="0" applyFill="0" applyBorder="0" applyAlignment="0" applyProtection="0"/>
    <xf numFmtId="0" fontId="42" fillId="16" borderId="0" applyNumberFormat="0" applyBorder="0" applyAlignment="0" applyProtection="0"/>
    <xf numFmtId="0" fontId="43"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17" borderId="0" applyNumberFormat="0" applyBorder="0" applyAlignment="0" applyProtection="0"/>
  </cellStyleXfs>
  <cellXfs count="260">
    <xf numFmtId="0" fontId="0" fillId="0" borderId="0" xfId="0" applyAlignment="1">
      <alignment/>
    </xf>
    <xf numFmtId="0" fontId="1" fillId="2" borderId="0" xfId="0" applyFont="1" applyFill="1" applyAlignment="1">
      <alignment horizontal="center" wrapText="1"/>
    </xf>
    <xf numFmtId="0" fontId="0" fillId="2" borderId="0" xfId="0" applyFill="1" applyAlignment="1">
      <alignment/>
    </xf>
    <xf numFmtId="0" fontId="2" fillId="2" borderId="10" xfId="0" applyFont="1" applyFill="1" applyBorder="1" applyAlignment="1">
      <alignment/>
    </xf>
    <xf numFmtId="0" fontId="2" fillId="2" borderId="11" xfId="0" applyFont="1" applyFill="1" applyBorder="1" applyAlignment="1">
      <alignment horizontal="left"/>
    </xf>
    <xf numFmtId="0" fontId="3" fillId="2" borderId="12" xfId="0" applyFont="1" applyFill="1" applyBorder="1" applyAlignment="1">
      <alignment horizontal="right" vertical="top"/>
    </xf>
    <xf numFmtId="0" fontId="3" fillId="2" borderId="10" xfId="0" applyFont="1" applyFill="1" applyBorder="1" applyAlignment="1">
      <alignment wrapText="1"/>
    </xf>
    <xf numFmtId="0" fontId="3" fillId="2" borderId="11" xfId="0" applyFont="1" applyFill="1" applyBorder="1" applyAlignment="1">
      <alignment horizontal="left"/>
    </xf>
    <xf numFmtId="0" fontId="3" fillId="2" borderId="13" xfId="0" applyFont="1" applyFill="1" applyBorder="1" applyAlignment="1">
      <alignment horizontal="right" vertical="top"/>
    </xf>
    <xf numFmtId="0" fontId="3" fillId="2" borderId="14" xfId="0" applyFont="1" applyFill="1" applyBorder="1" applyAlignment="1">
      <alignment horizontal="left" wrapText="1"/>
    </xf>
    <xf numFmtId="0" fontId="3" fillId="2" borderId="11" xfId="0" applyFont="1" applyFill="1" applyBorder="1" applyAlignment="1">
      <alignment horizontal="left" wrapText="1"/>
    </xf>
    <xf numFmtId="0" fontId="3" fillId="2" borderId="10" xfId="0" applyFont="1" applyFill="1" applyBorder="1" applyAlignment="1">
      <alignment horizontal="right" vertical="top"/>
    </xf>
    <xf numFmtId="0" fontId="3" fillId="2" borderId="11" xfId="0" applyFont="1" applyFill="1" applyBorder="1" applyAlignment="1">
      <alignment horizontal="center" vertical="top" wrapText="1"/>
    </xf>
    <xf numFmtId="0" fontId="3" fillId="2" borderId="10" xfId="0" applyFont="1" applyFill="1" applyBorder="1" applyAlignment="1">
      <alignment vertical="top"/>
    </xf>
    <xf numFmtId="0" fontId="3" fillId="2" borderId="15" xfId="0" applyFont="1" applyFill="1" applyBorder="1" applyAlignment="1">
      <alignment horizontal="right" vertical="top"/>
    </xf>
    <xf numFmtId="0" fontId="3" fillId="2" borderId="14" xfId="0" applyFont="1" applyFill="1" applyBorder="1" applyAlignment="1">
      <alignment horizontal="center" wrapText="1"/>
    </xf>
    <xf numFmtId="0" fontId="3" fillId="2" borderId="16" xfId="0" applyFont="1" applyFill="1" applyBorder="1" applyAlignment="1">
      <alignment horizontal="center" wrapText="1"/>
    </xf>
    <xf numFmtId="0" fontId="3" fillId="2" borderId="11" xfId="0" applyFont="1" applyFill="1" applyBorder="1" applyAlignment="1">
      <alignment horizontal="center" wrapText="1"/>
    </xf>
    <xf numFmtId="0" fontId="3" fillId="2" borderId="10" xfId="0" applyFont="1" applyFill="1" applyBorder="1" applyAlignment="1">
      <alignment/>
    </xf>
    <xf numFmtId="0" fontId="3" fillId="2" borderId="11" xfId="0" applyFont="1" applyFill="1" applyBorder="1" applyAlignment="1">
      <alignment horizontal="center"/>
    </xf>
    <xf numFmtId="0" fontId="3" fillId="2" borderId="15" xfId="0" applyFont="1" applyFill="1" applyBorder="1" applyAlignment="1">
      <alignment horizontal="center" vertical="top"/>
    </xf>
    <xf numFmtId="0" fontId="3" fillId="2" borderId="11" xfId="0" applyFont="1" applyFill="1" applyBorder="1" applyAlignment="1">
      <alignment horizontal="left" vertical="top" wrapText="1"/>
    </xf>
    <xf numFmtId="0" fontId="5" fillId="2" borderId="10" xfId="0" applyFont="1" applyFill="1" applyBorder="1" applyAlignment="1">
      <alignment/>
    </xf>
    <xf numFmtId="0" fontId="3" fillId="2" borderId="10" xfId="0" applyFont="1" applyFill="1" applyBorder="1" applyAlignment="1">
      <alignment horizontal="center" wrapText="1"/>
    </xf>
    <xf numFmtId="4" fontId="3" fillId="2" borderId="10" xfId="0" applyNumberFormat="1" applyFont="1" applyFill="1" applyBorder="1" applyAlignment="1">
      <alignment horizontal="right" wrapText="1"/>
    </xf>
    <xf numFmtId="4" fontId="3" fillId="2" borderId="12" xfId="0" applyNumberFormat="1" applyFont="1" applyFill="1" applyBorder="1" applyAlignment="1">
      <alignment horizontal="right" wrapText="1"/>
    </xf>
    <xf numFmtId="4" fontId="3" fillId="2" borderId="15" xfId="0" applyNumberFormat="1" applyFont="1" applyFill="1" applyBorder="1" applyAlignment="1">
      <alignment horizontal="right" wrapText="1"/>
    </xf>
    <xf numFmtId="0" fontId="3" fillId="2" borderId="10" xfId="0" applyFont="1" applyFill="1" applyBorder="1" applyAlignment="1">
      <alignment horizontal="right" wrapText="1"/>
    </xf>
    <xf numFmtId="4" fontId="5" fillId="2" borderId="10" xfId="0" applyNumberFormat="1" applyFont="1" applyFill="1" applyBorder="1" applyAlignment="1">
      <alignment/>
    </xf>
    <xf numFmtId="4" fontId="5" fillId="2" borderId="15" xfId="0" applyNumberFormat="1" applyFont="1" applyFill="1" applyBorder="1" applyAlignment="1">
      <alignment/>
    </xf>
    <xf numFmtId="0" fontId="0" fillId="2" borderId="11" xfId="0" applyFill="1" applyBorder="1" applyAlignment="1">
      <alignment horizontal="left" vertical="top" wrapText="1"/>
    </xf>
    <xf numFmtId="0" fontId="3" fillId="2" borderId="11" xfId="0" applyFont="1" applyFill="1" applyBorder="1" applyAlignment="1">
      <alignment horizontal="center" vertical="center" wrapText="1"/>
    </xf>
    <xf numFmtId="0" fontId="2" fillId="2" borderId="10" xfId="0" applyFont="1" applyFill="1" applyBorder="1" applyAlignment="1">
      <alignment horizontal="right" vertical="top"/>
    </xf>
    <xf numFmtId="0" fontId="2" fillId="2" borderId="16" xfId="0" applyFont="1" applyFill="1" applyBorder="1" applyAlignment="1">
      <alignment horizontal="left" wrapText="1"/>
    </xf>
    <xf numFmtId="0" fontId="2" fillId="2" borderId="11" xfId="0" applyFont="1" applyFill="1" applyBorder="1" applyAlignment="1">
      <alignment horizontal="left" wrapText="1"/>
    </xf>
    <xf numFmtId="0" fontId="3" fillId="2" borderId="10" xfId="0" applyFont="1" applyFill="1" applyBorder="1" applyAlignment="1">
      <alignment vertical="top" wrapText="1"/>
    </xf>
    <xf numFmtId="0" fontId="3" fillId="0" borderId="11" xfId="0" applyFont="1" applyBorder="1" applyAlignment="1">
      <alignment horizontal="center" vertical="top" wrapText="1"/>
    </xf>
    <xf numFmtId="0" fontId="2" fillId="2" borderId="10" xfId="0" applyFont="1" applyFill="1" applyBorder="1" applyAlignment="1">
      <alignment vertical="top" wrapText="1"/>
    </xf>
    <xf numFmtId="0" fontId="3" fillId="2" borderId="12" xfId="0" applyFont="1" applyFill="1" applyBorder="1" applyAlignment="1">
      <alignment vertical="top" wrapText="1"/>
    </xf>
    <xf numFmtId="0" fontId="3" fillId="2" borderId="10" xfId="0" applyFont="1" applyFill="1" applyBorder="1" applyAlignment="1">
      <alignment/>
    </xf>
    <xf numFmtId="0" fontId="0" fillId="2" borderId="11" xfId="0" applyFill="1" applyBorder="1" applyAlignment="1">
      <alignment horizontal="center"/>
    </xf>
    <xf numFmtId="0" fontId="3" fillId="2" borderId="12" xfId="0" applyFont="1" applyFill="1" applyBorder="1" applyAlignment="1">
      <alignment horizontal="center" wrapText="1"/>
    </xf>
    <xf numFmtId="0" fontId="3" fillId="2" borderId="0" xfId="0" applyFont="1" applyFill="1" applyBorder="1" applyAlignment="1">
      <alignment horizontal="right" vertical="top"/>
    </xf>
    <xf numFmtId="0" fontId="2" fillId="2" borderId="10" xfId="0" applyFont="1" applyFill="1" applyBorder="1" applyAlignment="1">
      <alignment horizontal="center" vertical="top" wrapText="1"/>
    </xf>
    <xf numFmtId="0" fontId="2" fillId="2" borderId="10" xfId="0" applyFont="1" applyFill="1" applyBorder="1" applyAlignment="1">
      <alignment horizontal="center" wrapText="1"/>
    </xf>
    <xf numFmtId="0" fontId="2" fillId="2" borderId="15" xfId="0" applyFont="1" applyFill="1" applyBorder="1" applyAlignment="1">
      <alignment horizontal="center" wrapText="1"/>
    </xf>
    <xf numFmtId="0" fontId="6" fillId="0" borderId="0" xfId="53" applyBorder="1" applyAlignment="1">
      <alignment horizontal="center"/>
      <protection/>
    </xf>
    <xf numFmtId="0" fontId="0" fillId="0" borderId="17" xfId="0" applyBorder="1" applyAlignment="1">
      <alignment horizontal="left"/>
    </xf>
    <xf numFmtId="0" fontId="0" fillId="0" borderId="10" xfId="0" applyBorder="1" applyAlignment="1">
      <alignment horizontal="center"/>
    </xf>
    <xf numFmtId="0" fontId="6" fillId="0" borderId="10" xfId="53" applyBorder="1" applyAlignment="1">
      <alignment horizontal="center"/>
      <protection/>
    </xf>
    <xf numFmtId="2" fontId="6" fillId="0" borderId="12" xfId="53" applyNumberFormat="1" applyBorder="1" applyAlignment="1">
      <alignment horizontal="center"/>
      <protection/>
    </xf>
    <xf numFmtId="0" fontId="6" fillId="0" borderId="15" xfId="53" applyBorder="1">
      <alignment/>
      <protection/>
    </xf>
    <xf numFmtId="0" fontId="6" fillId="0" borderId="0" xfId="53">
      <alignment/>
      <protection/>
    </xf>
    <xf numFmtId="0" fontId="0" fillId="0" borderId="10" xfId="0" applyBorder="1" applyAlignment="1">
      <alignment horizontal="left" vertical="justify"/>
    </xf>
    <xf numFmtId="0" fontId="0" fillId="0" borderId="10" xfId="0" applyFill="1" applyBorder="1" applyAlignment="1">
      <alignment horizontal="center"/>
    </xf>
    <xf numFmtId="0" fontId="3" fillId="0" borderId="10" xfId="0" applyFont="1" applyBorder="1" applyAlignment="1">
      <alignment/>
    </xf>
    <xf numFmtId="0" fontId="3" fillId="0" borderId="10" xfId="0" applyFont="1" applyBorder="1" applyAlignment="1">
      <alignment horizontal="center"/>
    </xf>
    <xf numFmtId="2" fontId="6" fillId="0" borderId="10" xfId="53" applyNumberFormat="1" applyBorder="1" applyAlignment="1">
      <alignment horizontal="center"/>
      <protection/>
    </xf>
    <xf numFmtId="0" fontId="3" fillId="0" borderId="10" xfId="0" applyFont="1" applyBorder="1" applyAlignment="1">
      <alignment horizontal="left"/>
    </xf>
    <xf numFmtId="0" fontId="7" fillId="0" borderId="10" xfId="0" applyFont="1" applyBorder="1" applyAlignment="1">
      <alignment horizontal="left"/>
    </xf>
    <xf numFmtId="0" fontId="7" fillId="0" borderId="10" xfId="0" applyFont="1" applyBorder="1" applyAlignment="1">
      <alignment horizontal="center"/>
    </xf>
    <xf numFmtId="0" fontId="2" fillId="2" borderId="16" xfId="0" applyFont="1" applyFill="1" applyBorder="1" applyAlignment="1">
      <alignment horizontal="center" wrapText="1"/>
    </xf>
    <xf numFmtId="0" fontId="3" fillId="0" borderId="14" xfId="0" applyFont="1" applyBorder="1" applyAlignment="1">
      <alignment vertical="top" wrapText="1"/>
    </xf>
    <xf numFmtId="0" fontId="8" fillId="0" borderId="10" xfId="0" applyFont="1" applyFill="1" applyBorder="1" applyAlignment="1">
      <alignment horizontal="center"/>
    </xf>
    <xf numFmtId="0" fontId="3" fillId="2" borderId="10" xfId="0" applyFont="1" applyFill="1" applyBorder="1" applyAlignment="1">
      <alignment horizontal="center"/>
    </xf>
    <xf numFmtId="0" fontId="3" fillId="2" borderId="10" xfId="0" applyFont="1" applyFill="1" applyBorder="1" applyAlignment="1">
      <alignment horizontal="center" vertical="top"/>
    </xf>
    <xf numFmtId="0" fontId="2" fillId="2" borderId="12" xfId="0" applyFont="1" applyFill="1" applyBorder="1" applyAlignment="1">
      <alignment horizontal="right" vertical="top"/>
    </xf>
    <xf numFmtId="0" fontId="2" fillId="2" borderId="10" xfId="0" applyFont="1" applyFill="1" applyBorder="1" applyAlignment="1">
      <alignment horizontal="left" vertical="top" wrapText="1"/>
    </xf>
    <xf numFmtId="0" fontId="2" fillId="2" borderId="10" xfId="0" applyFont="1" applyFill="1" applyBorder="1" applyAlignment="1">
      <alignment horizontal="left" wrapText="1"/>
    </xf>
    <xf numFmtId="0" fontId="9" fillId="0" borderId="10" xfId="53" applyFont="1" applyBorder="1" applyAlignment="1">
      <alignment horizontal="center" wrapText="1"/>
      <protection/>
    </xf>
    <xf numFmtId="0" fontId="10" fillId="0" borderId="10" xfId="53" applyFont="1" applyBorder="1" applyAlignment="1">
      <alignment wrapText="1"/>
      <protection/>
    </xf>
    <xf numFmtId="0" fontId="9" fillId="0" borderId="10" xfId="53" applyFont="1" applyBorder="1">
      <alignment/>
      <protection/>
    </xf>
    <xf numFmtId="0" fontId="9" fillId="0" borderId="10" xfId="53" applyFont="1" applyBorder="1" applyAlignment="1">
      <alignment wrapText="1"/>
      <protection/>
    </xf>
    <xf numFmtId="0" fontId="10" fillId="0" borderId="10" xfId="53" applyFont="1" applyFill="1" applyBorder="1" applyAlignment="1">
      <alignment wrapText="1"/>
      <protection/>
    </xf>
    <xf numFmtId="0" fontId="9" fillId="0" borderId="10" xfId="53" applyFont="1" applyBorder="1" applyAlignment="1">
      <alignment horizontal="center"/>
      <protection/>
    </xf>
    <xf numFmtId="0" fontId="3" fillId="2" borderId="10" xfId="0" applyFont="1" applyFill="1" applyBorder="1" applyAlignment="1">
      <alignment horizontal="center" vertical="center" wrapText="1"/>
    </xf>
    <xf numFmtId="0" fontId="0" fillId="0" borderId="10" xfId="0" applyBorder="1" applyAlignment="1">
      <alignment wrapText="1"/>
    </xf>
    <xf numFmtId="0" fontId="3" fillId="0" borderId="10" xfId="0" applyFont="1" applyBorder="1" applyAlignment="1">
      <alignment horizontal="center" wrapText="1"/>
    </xf>
    <xf numFmtId="0" fontId="2" fillId="0" borderId="10" xfId="0" applyFont="1" applyBorder="1" applyAlignment="1">
      <alignment horizontal="center" vertical="top" wrapText="1"/>
    </xf>
    <xf numFmtId="0" fontId="3" fillId="0" borderId="10" xfId="0" applyFont="1" applyBorder="1" applyAlignment="1">
      <alignment horizontal="center" vertical="top" wrapText="1"/>
    </xf>
    <xf numFmtId="0" fontId="3" fillId="2" borderId="10" xfId="0" applyFont="1" applyFill="1" applyBorder="1" applyAlignment="1">
      <alignment horizontal="center" vertical="top" wrapText="1"/>
    </xf>
    <xf numFmtId="0" fontId="3" fillId="2" borderId="10" xfId="0" applyFont="1" applyFill="1" applyBorder="1" applyAlignment="1">
      <alignment horizontal="right" vertical="top" wrapText="1"/>
    </xf>
    <xf numFmtId="0" fontId="3" fillId="2" borderId="15" xfId="0" applyFont="1" applyFill="1" applyBorder="1" applyAlignment="1">
      <alignment vertical="top"/>
    </xf>
    <xf numFmtId="0" fontId="3" fillId="2" borderId="13" xfId="0" applyFont="1" applyFill="1" applyBorder="1" applyAlignment="1">
      <alignment vertical="top"/>
    </xf>
    <xf numFmtId="164" fontId="3" fillId="2" borderId="10" xfId="0" applyNumberFormat="1" applyFont="1" applyFill="1" applyBorder="1" applyAlignment="1">
      <alignment horizontal="center" vertical="top" wrapText="1"/>
    </xf>
    <xf numFmtId="0" fontId="2" fillId="2" borderId="10" xfId="0" applyFont="1" applyFill="1" applyBorder="1" applyAlignment="1">
      <alignment horizontal="right"/>
    </xf>
    <xf numFmtId="0" fontId="3" fillId="2" borderId="10" xfId="0" applyFont="1" applyFill="1" applyBorder="1" applyAlignment="1">
      <alignment vertical="center" wrapText="1"/>
    </xf>
    <xf numFmtId="0" fontId="3" fillId="2" borderId="10" xfId="0" applyFont="1" applyFill="1" applyBorder="1" applyAlignment="1">
      <alignment vertical="center"/>
    </xf>
    <xf numFmtId="0" fontId="5" fillId="2" borderId="10" xfId="0" applyFont="1" applyFill="1" applyBorder="1" applyAlignment="1">
      <alignment horizontal="center" vertical="center"/>
    </xf>
    <xf numFmtId="0" fontId="0" fillId="0" borderId="0" xfId="0" applyAlignment="1">
      <alignment horizontal="center"/>
    </xf>
    <xf numFmtId="0" fontId="12" fillId="0" borderId="0" xfId="0" applyFont="1" applyAlignment="1">
      <alignment horizontal="center"/>
    </xf>
    <xf numFmtId="0" fontId="19" fillId="0" borderId="0" xfId="0" applyFont="1" applyAlignment="1">
      <alignment horizontal="center"/>
    </xf>
    <xf numFmtId="0" fontId="12" fillId="0" borderId="0" xfId="0" applyFont="1" applyAlignment="1">
      <alignment horizontal="right"/>
    </xf>
    <xf numFmtId="0" fontId="12" fillId="0" borderId="0" xfId="0" applyFont="1" applyAlignment="1">
      <alignment horizontal="justify"/>
    </xf>
    <xf numFmtId="0" fontId="19" fillId="0" borderId="0" xfId="0" applyFont="1" applyAlignment="1">
      <alignment horizontal="center" wrapText="1"/>
    </xf>
    <xf numFmtId="0" fontId="19" fillId="0" borderId="0" xfId="0" applyFont="1" applyAlignment="1">
      <alignment horizontal="left" wrapText="1"/>
    </xf>
    <xf numFmtId="0" fontId="0" fillId="0" borderId="0" xfId="0" applyAlignment="1">
      <alignment horizontal="left" wrapText="1"/>
    </xf>
    <xf numFmtId="0" fontId="14" fillId="0" borderId="0" xfId="54" applyFont="1">
      <alignment/>
      <protection/>
    </xf>
    <xf numFmtId="0" fontId="15" fillId="0" borderId="0" xfId="54" applyFont="1" applyAlignment="1">
      <alignment horizontal="center"/>
      <protection/>
    </xf>
    <xf numFmtId="0" fontId="15" fillId="0" borderId="0" xfId="54" applyFont="1" applyAlignment="1">
      <alignment horizontal="center" vertical="center"/>
      <protection/>
    </xf>
    <xf numFmtId="0" fontId="16" fillId="0" borderId="0" xfId="54" applyFont="1">
      <alignment/>
      <protection/>
    </xf>
    <xf numFmtId="0" fontId="16" fillId="0" borderId="0" xfId="54" applyFont="1" applyAlignment="1">
      <alignment horizontal="center"/>
      <protection/>
    </xf>
    <xf numFmtId="0" fontId="14" fillId="0" borderId="0" xfId="54" applyFont="1" applyAlignment="1">
      <alignment horizontal="center" vertical="center"/>
      <protection/>
    </xf>
    <xf numFmtId="0" fontId="13" fillId="0" borderId="0" xfId="54">
      <alignment/>
      <protection/>
    </xf>
    <xf numFmtId="0" fontId="13" fillId="0" borderId="0" xfId="54" applyAlignment="1">
      <alignment horizontal="center" vertical="center"/>
      <protection/>
    </xf>
    <xf numFmtId="0" fontId="17" fillId="0" borderId="0" xfId="54" applyFont="1">
      <alignment/>
      <protection/>
    </xf>
    <xf numFmtId="0" fontId="20" fillId="0" borderId="0" xfId="0" applyFont="1" applyAlignment="1">
      <alignment/>
    </xf>
    <xf numFmtId="0" fontId="12" fillId="0" borderId="10" xfId="0" applyFont="1" applyBorder="1" applyAlignment="1">
      <alignment horizontal="justify" vertical="top" wrapText="1"/>
    </xf>
    <xf numFmtId="0" fontId="12" fillId="0" borderId="10" xfId="0" applyFont="1" applyBorder="1" applyAlignment="1">
      <alignment horizontal="center" vertical="top" wrapText="1"/>
    </xf>
    <xf numFmtId="169" fontId="20" fillId="0" borderId="0" xfId="0" applyNumberFormat="1" applyFont="1" applyAlignment="1">
      <alignment horizontal="center" vertical="center"/>
    </xf>
    <xf numFmtId="169" fontId="12" fillId="0" borderId="0" xfId="0" applyNumberFormat="1" applyFont="1" applyAlignment="1">
      <alignment horizontal="center" vertical="center"/>
    </xf>
    <xf numFmtId="169" fontId="12" fillId="0" borderId="10" xfId="0" applyNumberFormat="1" applyFont="1" applyBorder="1" applyAlignment="1">
      <alignment horizontal="center" vertical="center" wrapText="1"/>
    </xf>
    <xf numFmtId="169" fontId="0" fillId="0" borderId="0" xfId="0" applyNumberFormat="1" applyAlignment="1">
      <alignment/>
    </xf>
    <xf numFmtId="0" fontId="20" fillId="0" borderId="0" xfId="0" applyFont="1" applyAlignment="1">
      <alignment horizontal="center"/>
    </xf>
    <xf numFmtId="0" fontId="27" fillId="0" borderId="0" xfId="0" applyFont="1" applyAlignment="1">
      <alignment horizontal="left"/>
    </xf>
    <xf numFmtId="0" fontId="27" fillId="0" borderId="0" xfId="0" applyFont="1" applyAlignment="1">
      <alignment horizontal="justify"/>
    </xf>
    <xf numFmtId="0" fontId="12" fillId="0" borderId="10" xfId="0" applyFont="1" applyBorder="1" applyAlignment="1">
      <alignment horizontal="justify" vertical="top" wrapText="1"/>
    </xf>
    <xf numFmtId="0" fontId="12" fillId="0" borderId="0" xfId="0" applyFont="1" applyAlignment="1">
      <alignment horizontal="right"/>
    </xf>
    <xf numFmtId="0" fontId="1" fillId="0" borderId="18" xfId="0" applyFont="1" applyBorder="1" applyAlignment="1">
      <alignment/>
    </xf>
    <xf numFmtId="0" fontId="1" fillId="0" borderId="17"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1" fillId="0" borderId="24" xfId="0" applyFont="1" applyBorder="1" applyAlignment="1">
      <alignment/>
    </xf>
    <xf numFmtId="0" fontId="0" fillId="0" borderId="10" xfId="0" applyBorder="1" applyAlignment="1">
      <alignment/>
    </xf>
    <xf numFmtId="10" fontId="0" fillId="0" borderId="10" xfId="0" applyNumberFormat="1" applyBorder="1" applyAlignment="1">
      <alignment/>
    </xf>
    <xf numFmtId="1" fontId="0" fillId="0" borderId="10" xfId="0" applyNumberFormat="1" applyBorder="1" applyAlignment="1">
      <alignment/>
    </xf>
    <xf numFmtId="170" fontId="0" fillId="0" borderId="10" xfId="0" applyNumberFormat="1" applyBorder="1" applyAlignment="1">
      <alignment/>
    </xf>
    <xf numFmtId="2" fontId="0" fillId="0" borderId="10" xfId="0" applyNumberFormat="1" applyBorder="1" applyAlignment="1">
      <alignment/>
    </xf>
    <xf numFmtId="164" fontId="0" fillId="0" borderId="10" xfId="0" applyNumberFormat="1" applyBorder="1" applyAlignment="1">
      <alignment/>
    </xf>
    <xf numFmtId="0" fontId="3" fillId="0" borderId="10" xfId="0" applyFont="1" applyBorder="1" applyAlignment="1">
      <alignment/>
    </xf>
    <xf numFmtId="10" fontId="3" fillId="0" borderId="10" xfId="0" applyNumberFormat="1" applyFont="1" applyBorder="1" applyAlignment="1">
      <alignment/>
    </xf>
    <xf numFmtId="1" fontId="3" fillId="0" borderId="10" xfId="0" applyNumberFormat="1" applyFont="1" applyBorder="1" applyAlignment="1">
      <alignment/>
    </xf>
    <xf numFmtId="170" fontId="3" fillId="0" borderId="10" xfId="0" applyNumberFormat="1" applyFont="1" applyBorder="1" applyAlignment="1">
      <alignment/>
    </xf>
    <xf numFmtId="2" fontId="3" fillId="0" borderId="10" xfId="0" applyNumberFormat="1" applyFont="1" applyBorder="1" applyAlignment="1">
      <alignment/>
    </xf>
    <xf numFmtId="164" fontId="3" fillId="0" borderId="10" xfId="0" applyNumberFormat="1" applyFont="1" applyBorder="1" applyAlignment="1">
      <alignment/>
    </xf>
    <xf numFmtId="0" fontId="0" fillId="0" borderId="0" xfId="0" applyAlignment="1">
      <alignment horizontal="left"/>
    </xf>
    <xf numFmtId="0" fontId="26" fillId="0" borderId="0" xfId="0" applyFont="1" applyAlignment="1">
      <alignment horizontal="left"/>
    </xf>
    <xf numFmtId="0" fontId="27" fillId="0" borderId="25" xfId="0" applyFont="1" applyBorder="1" applyAlignment="1">
      <alignment horizontal="left" vertical="top" wrapText="1"/>
    </xf>
    <xf numFmtId="0" fontId="27" fillId="0" borderId="26" xfId="0" applyFont="1" applyBorder="1" applyAlignment="1">
      <alignment horizontal="left" vertical="top" wrapText="1"/>
    </xf>
    <xf numFmtId="0" fontId="27" fillId="0" borderId="27" xfId="0" applyFont="1" applyBorder="1" applyAlignment="1">
      <alignment horizontal="left" vertical="top" wrapText="1"/>
    </xf>
    <xf numFmtId="0" fontId="27" fillId="0" borderId="28" xfId="0" applyFont="1" applyBorder="1" applyAlignment="1">
      <alignment horizontal="left" vertical="top" wrapText="1"/>
    </xf>
    <xf numFmtId="0" fontId="27" fillId="0" borderId="28" xfId="0" applyFont="1" applyBorder="1" applyAlignment="1">
      <alignment horizontal="left" wrapText="1"/>
    </xf>
    <xf numFmtId="0" fontId="28" fillId="0" borderId="0" xfId="0" applyFont="1" applyAlignment="1">
      <alignment horizontal="left"/>
    </xf>
    <xf numFmtId="0" fontId="29" fillId="0" borderId="0" xfId="0" applyFont="1" applyAlignment="1">
      <alignment horizontal="left"/>
    </xf>
    <xf numFmtId="0" fontId="25" fillId="0" borderId="0" xfId="0" applyFont="1" applyAlignment="1">
      <alignment horizontal="left"/>
    </xf>
    <xf numFmtId="0" fontId="30" fillId="0" borderId="0" xfId="0" applyFont="1" applyAlignment="1">
      <alignment horizontal="left"/>
    </xf>
    <xf numFmtId="0" fontId="31" fillId="0" borderId="0" xfId="0" applyFont="1" applyAlignment="1">
      <alignment horizontal="left"/>
    </xf>
    <xf numFmtId="1" fontId="13" fillId="0" borderId="0" xfId="54" applyNumberFormat="1">
      <alignment/>
      <protection/>
    </xf>
    <xf numFmtId="0" fontId="33" fillId="0" borderId="0" xfId="54" applyFont="1" applyAlignment="1">
      <alignment horizontal="center"/>
      <protection/>
    </xf>
    <xf numFmtId="0" fontId="2" fillId="0" borderId="10" xfId="0" applyFont="1" applyBorder="1" applyAlignment="1">
      <alignment/>
    </xf>
    <xf numFmtId="0" fontId="1" fillId="0" borderId="0" xfId="0" applyFont="1" applyAlignment="1">
      <alignment/>
    </xf>
    <xf numFmtId="0" fontId="47" fillId="0" borderId="0" xfId="54" applyFont="1">
      <alignment/>
      <protection/>
    </xf>
    <xf numFmtId="0" fontId="0" fillId="0" borderId="17"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0" xfId="0" applyAlignment="1">
      <alignment wrapText="1"/>
    </xf>
    <xf numFmtId="0" fontId="0" fillId="0" borderId="21" xfId="0" applyBorder="1" applyAlignment="1">
      <alignment wrapText="1"/>
    </xf>
    <xf numFmtId="0" fontId="0" fillId="0" borderId="22" xfId="0" applyBorder="1" applyAlignment="1">
      <alignment wrapText="1"/>
    </xf>
    <xf numFmtId="0" fontId="3" fillId="2" borderId="1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2" borderId="14" xfId="0" applyFont="1" applyFill="1" applyBorder="1" applyAlignment="1">
      <alignment horizontal="left" wrapText="1"/>
    </xf>
    <xf numFmtId="0" fontId="2" fillId="2" borderId="16" xfId="0" applyFont="1" applyFill="1" applyBorder="1" applyAlignment="1">
      <alignment horizontal="left" wrapText="1"/>
    </xf>
    <xf numFmtId="0" fontId="2" fillId="2" borderId="11" xfId="0" applyFont="1" applyFill="1" applyBorder="1" applyAlignment="1">
      <alignment horizontal="left" wrapText="1"/>
    </xf>
    <xf numFmtId="0" fontId="3" fillId="2" borderId="14" xfId="0" applyFont="1" applyFill="1" applyBorder="1" applyAlignment="1">
      <alignment horizontal="center" wrapText="1"/>
    </xf>
    <xf numFmtId="0" fontId="3" fillId="2" borderId="16" xfId="0" applyFont="1" applyFill="1" applyBorder="1" applyAlignment="1">
      <alignment horizontal="center" wrapText="1"/>
    </xf>
    <xf numFmtId="0" fontId="3" fillId="2" borderId="11" xfId="0" applyFont="1" applyFill="1" applyBorder="1" applyAlignment="1">
      <alignment horizontal="center" wrapText="1"/>
    </xf>
    <xf numFmtId="0" fontId="3" fillId="2" borderId="12" xfId="0" applyFont="1" applyFill="1" applyBorder="1" applyAlignment="1">
      <alignment vertical="top" wrapText="1"/>
    </xf>
    <xf numFmtId="0" fontId="3" fillId="2" borderId="15" xfId="0" applyFont="1" applyFill="1" applyBorder="1" applyAlignment="1">
      <alignment vertical="top" wrapText="1"/>
    </xf>
    <xf numFmtId="0" fontId="3" fillId="2" borderId="13" xfId="0" applyFont="1" applyFill="1" applyBorder="1" applyAlignment="1">
      <alignment vertical="top" wrapText="1"/>
    </xf>
    <xf numFmtId="0" fontId="3" fillId="2" borderId="18" xfId="0" applyFont="1" applyFill="1" applyBorder="1" applyAlignment="1">
      <alignment horizontal="center" wrapText="1"/>
    </xf>
    <xf numFmtId="0" fontId="3" fillId="2" borderId="14"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11" xfId="0" applyFont="1" applyFill="1" applyBorder="1" applyAlignment="1">
      <alignment horizontal="center" vertical="top" wrapText="1"/>
    </xf>
    <xf numFmtId="0" fontId="3" fillId="0" borderId="14" xfId="0" applyFont="1" applyBorder="1" applyAlignment="1">
      <alignment horizontal="center" vertical="top" wrapText="1"/>
    </xf>
    <xf numFmtId="0" fontId="3" fillId="0" borderId="16" xfId="0" applyFont="1" applyBorder="1" applyAlignment="1">
      <alignment horizontal="center" vertical="top" wrapText="1"/>
    </xf>
    <xf numFmtId="0" fontId="3" fillId="0" borderId="11" xfId="0" applyFont="1" applyBorder="1" applyAlignment="1">
      <alignment horizontal="center" vertical="top" wrapText="1"/>
    </xf>
    <xf numFmtId="0" fontId="3" fillId="2" borderId="12" xfId="0" applyFont="1" applyFill="1" applyBorder="1" applyAlignment="1">
      <alignment horizontal="center" vertical="top" wrapText="1"/>
    </xf>
    <xf numFmtId="0" fontId="3" fillId="2" borderId="15" xfId="0" applyFont="1" applyFill="1" applyBorder="1" applyAlignment="1">
      <alignment horizontal="center" vertical="top" wrapText="1"/>
    </xf>
    <xf numFmtId="0" fontId="3" fillId="2" borderId="14" xfId="0" applyFont="1" applyFill="1" applyBorder="1" applyAlignment="1">
      <alignment horizontal="center" vertical="center" wrapText="1"/>
    </xf>
    <xf numFmtId="0" fontId="3" fillId="2" borderId="12" xfId="0" applyFont="1" applyFill="1" applyBorder="1" applyAlignment="1">
      <alignment horizontal="center" vertical="top"/>
    </xf>
    <xf numFmtId="0" fontId="3" fillId="2" borderId="15" xfId="0" applyFont="1" applyFill="1" applyBorder="1" applyAlignment="1">
      <alignment horizontal="center" vertical="top"/>
    </xf>
    <xf numFmtId="0" fontId="3" fillId="2" borderId="13" xfId="0" applyFont="1" applyFill="1" applyBorder="1" applyAlignment="1">
      <alignment horizontal="center" vertical="top"/>
    </xf>
    <xf numFmtId="0" fontId="3" fillId="2" borderId="14" xfId="0" applyFont="1" applyFill="1" applyBorder="1" applyAlignment="1">
      <alignment horizontal="center"/>
    </xf>
    <xf numFmtId="0" fontId="3" fillId="2" borderId="16" xfId="0" applyFont="1" applyFill="1" applyBorder="1" applyAlignment="1">
      <alignment horizontal="center"/>
    </xf>
    <xf numFmtId="0" fontId="3" fillId="2" borderId="11" xfId="0" applyFont="1" applyFill="1" applyBorder="1" applyAlignment="1">
      <alignment horizontal="center"/>
    </xf>
    <xf numFmtId="0" fontId="3" fillId="2" borderId="14" xfId="0" applyFont="1" applyFill="1" applyBorder="1" applyAlignment="1">
      <alignment horizontal="left" vertical="top" wrapText="1"/>
    </xf>
    <xf numFmtId="0" fontId="0" fillId="0" borderId="16" xfId="0" applyBorder="1" applyAlignment="1">
      <alignment horizontal="left"/>
    </xf>
    <xf numFmtId="0" fontId="0" fillId="0" borderId="11" xfId="0" applyBorder="1" applyAlignment="1">
      <alignment horizontal="left"/>
    </xf>
    <xf numFmtId="0" fontId="1" fillId="2" borderId="0" xfId="0" applyFont="1" applyFill="1" applyAlignment="1">
      <alignment horizontal="center" wrapText="1"/>
    </xf>
    <xf numFmtId="0" fontId="11" fillId="2" borderId="14" xfId="0" applyFont="1" applyFill="1" applyBorder="1" applyAlignment="1">
      <alignment horizontal="left"/>
    </xf>
    <xf numFmtId="0" fontId="11" fillId="2" borderId="16" xfId="0" applyFont="1" applyFill="1" applyBorder="1" applyAlignment="1">
      <alignment horizontal="left"/>
    </xf>
    <xf numFmtId="0" fontId="11" fillId="2" borderId="11" xfId="0" applyFont="1" applyFill="1" applyBorder="1" applyAlignment="1">
      <alignment horizontal="left"/>
    </xf>
    <xf numFmtId="0" fontId="3" fillId="2" borderId="12" xfId="0" applyFont="1" applyFill="1" applyBorder="1" applyAlignment="1">
      <alignment horizontal="right" vertical="top"/>
    </xf>
    <xf numFmtId="0" fontId="3" fillId="2" borderId="13" xfId="0" applyFont="1" applyFill="1" applyBorder="1" applyAlignment="1">
      <alignment horizontal="right" vertical="top"/>
    </xf>
    <xf numFmtId="0" fontId="3" fillId="2" borderId="14" xfId="0" applyFont="1" applyFill="1" applyBorder="1" applyAlignment="1">
      <alignment horizontal="left" vertical="center"/>
    </xf>
    <xf numFmtId="0" fontId="3" fillId="2" borderId="16" xfId="0" applyFont="1" applyFill="1" applyBorder="1" applyAlignment="1">
      <alignment horizontal="left" vertical="center"/>
    </xf>
    <xf numFmtId="0" fontId="3" fillId="2" borderId="11" xfId="0" applyFont="1" applyFill="1" applyBorder="1" applyAlignment="1">
      <alignment horizontal="left" vertical="center"/>
    </xf>
    <xf numFmtId="0" fontId="3" fillId="2" borderId="14"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5" xfId="0" applyFont="1" applyFill="1" applyBorder="1" applyAlignment="1">
      <alignment horizontal="right" vertical="top"/>
    </xf>
    <xf numFmtId="0" fontId="3" fillId="2" borderId="14" xfId="0" applyFont="1" applyFill="1" applyBorder="1" applyAlignment="1">
      <alignment horizontal="left" wrapText="1"/>
    </xf>
    <xf numFmtId="0" fontId="3" fillId="2" borderId="16" xfId="0" applyFont="1" applyFill="1" applyBorder="1" applyAlignment="1">
      <alignment horizontal="left" wrapText="1"/>
    </xf>
    <xf numFmtId="0" fontId="3" fillId="2" borderId="11" xfId="0" applyFont="1" applyFill="1" applyBorder="1" applyAlignment="1">
      <alignment horizontal="left" wrapText="1"/>
    </xf>
    <xf numFmtId="0" fontId="3" fillId="2" borderId="14" xfId="0" applyFont="1" applyFill="1" applyBorder="1" applyAlignment="1">
      <alignment horizontal="left"/>
    </xf>
    <xf numFmtId="0" fontId="3" fillId="2" borderId="16" xfId="0" applyFont="1" applyFill="1" applyBorder="1" applyAlignment="1">
      <alignment horizontal="left"/>
    </xf>
    <xf numFmtId="0" fontId="3" fillId="2" borderId="11" xfId="0" applyFont="1" applyFill="1" applyBorder="1" applyAlignment="1">
      <alignment horizontal="left"/>
    </xf>
    <xf numFmtId="0" fontId="38" fillId="2" borderId="14" xfId="42" applyFill="1" applyBorder="1" applyAlignment="1" applyProtection="1">
      <alignment horizontal="center"/>
      <protection/>
    </xf>
    <xf numFmtId="0" fontId="0" fillId="0" borderId="23" xfId="0" applyBorder="1" applyAlignment="1">
      <alignment wrapText="1"/>
    </xf>
    <xf numFmtId="0" fontId="0" fillId="0" borderId="24" xfId="0" applyBorder="1" applyAlignment="1">
      <alignment wrapText="1"/>
    </xf>
    <xf numFmtId="0" fontId="3" fillId="2" borderId="13" xfId="0" applyFont="1" applyFill="1" applyBorder="1" applyAlignment="1">
      <alignment horizontal="center" vertical="top" wrapText="1"/>
    </xf>
    <xf numFmtId="0" fontId="2" fillId="2" borderId="14" xfId="0" applyFont="1" applyFill="1" applyBorder="1" applyAlignment="1">
      <alignment horizontal="center" wrapText="1"/>
    </xf>
    <xf numFmtId="0" fontId="2" fillId="2" borderId="16" xfId="0" applyFont="1" applyFill="1" applyBorder="1" applyAlignment="1">
      <alignment horizontal="center" wrapText="1"/>
    </xf>
    <xf numFmtId="0" fontId="2" fillId="2" borderId="11" xfId="0" applyFont="1" applyFill="1" applyBorder="1" applyAlignment="1">
      <alignment horizontal="center" wrapText="1"/>
    </xf>
    <xf numFmtId="0" fontId="3" fillId="2" borderId="14" xfId="0" applyFont="1" applyFill="1" applyBorder="1" applyAlignment="1">
      <alignment horizontal="center" vertical="top"/>
    </xf>
    <xf numFmtId="0" fontId="3" fillId="2" borderId="11" xfId="0" applyFont="1" applyFill="1" applyBorder="1" applyAlignment="1">
      <alignment horizontal="center" vertical="top"/>
    </xf>
    <xf numFmtId="0" fontId="3" fillId="2" borderId="16" xfId="0" applyFont="1" applyFill="1" applyBorder="1" applyAlignment="1">
      <alignment horizontal="left" vertical="top" wrapText="1"/>
    </xf>
    <xf numFmtId="0" fontId="3" fillId="2" borderId="11" xfId="0" applyFont="1" applyFill="1" applyBorder="1" applyAlignment="1">
      <alignment horizontal="left" vertical="top" wrapText="1"/>
    </xf>
    <xf numFmtId="0" fontId="0" fillId="2" borderId="14" xfId="0" applyFill="1" applyBorder="1" applyAlignment="1">
      <alignment horizontal="center"/>
    </xf>
    <xf numFmtId="0" fontId="0" fillId="2" borderId="16" xfId="0" applyFill="1" applyBorder="1" applyAlignment="1">
      <alignment horizontal="center"/>
    </xf>
    <xf numFmtId="0" fontId="0" fillId="2" borderId="11" xfId="0" applyFill="1" applyBorder="1" applyAlignment="1">
      <alignment horizontal="center"/>
    </xf>
    <xf numFmtId="0" fontId="3" fillId="2" borderId="14" xfId="0" applyFont="1" applyFill="1" applyBorder="1" applyAlignment="1">
      <alignment wrapText="1"/>
    </xf>
    <xf numFmtId="0" fontId="0" fillId="0" borderId="16" xfId="0" applyBorder="1" applyAlignment="1">
      <alignment/>
    </xf>
    <xf numFmtId="0" fontId="0" fillId="0" borderId="11" xfId="0" applyBorder="1" applyAlignment="1">
      <alignment/>
    </xf>
    <xf numFmtId="0" fontId="9" fillId="0" borderId="10" xfId="53" applyFont="1" applyBorder="1" applyAlignment="1">
      <alignment wrapText="1"/>
      <protection/>
    </xf>
    <xf numFmtId="0" fontId="0" fillId="0" borderId="10" xfId="0" applyBorder="1" applyAlignment="1">
      <alignment wrapText="1"/>
    </xf>
    <xf numFmtId="0" fontId="2" fillId="2" borderId="14"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2" borderId="11" xfId="0" applyFont="1" applyFill="1" applyBorder="1" applyAlignment="1">
      <alignment horizontal="left" vertical="top" wrapText="1"/>
    </xf>
    <xf numFmtId="0" fontId="9" fillId="0" borderId="10" xfId="53" applyFont="1" applyBorder="1" applyAlignment="1">
      <alignment horizontal="center" wrapText="1"/>
      <protection/>
    </xf>
    <xf numFmtId="0" fontId="10" fillId="0" borderId="10" xfId="53" applyFont="1" applyBorder="1" applyAlignment="1">
      <alignment wrapText="1"/>
      <protection/>
    </xf>
    <xf numFmtId="0" fontId="9" fillId="0" borderId="14" xfId="53" applyFont="1" applyBorder="1" applyAlignment="1">
      <alignment wrapText="1"/>
      <protection/>
    </xf>
    <xf numFmtId="0" fontId="0" fillId="0" borderId="11" xfId="0" applyBorder="1" applyAlignment="1">
      <alignment wrapText="1"/>
    </xf>
    <xf numFmtId="0" fontId="10" fillId="0" borderId="14" xfId="53" applyFont="1" applyFill="1" applyBorder="1" applyAlignment="1">
      <alignment wrapText="1"/>
      <protection/>
    </xf>
    <xf numFmtId="0" fontId="10" fillId="0" borderId="11" xfId="53" applyFont="1" applyFill="1" applyBorder="1" applyAlignment="1">
      <alignment wrapText="1"/>
      <protection/>
    </xf>
    <xf numFmtId="0" fontId="9" fillId="2" borderId="10" xfId="53" applyFont="1" applyFill="1" applyBorder="1" applyAlignment="1">
      <alignment wrapText="1"/>
      <protection/>
    </xf>
    <xf numFmtId="0" fontId="0" fillId="2" borderId="10" xfId="0" applyFill="1" applyBorder="1" applyAlignment="1">
      <alignment wrapText="1"/>
    </xf>
    <xf numFmtId="0" fontId="10" fillId="2" borderId="10" xfId="53" applyFont="1" applyFill="1" applyBorder="1" applyAlignment="1">
      <alignment wrapText="1"/>
      <protection/>
    </xf>
    <xf numFmtId="0" fontId="9" fillId="2" borderId="14" xfId="53" applyFont="1" applyFill="1" applyBorder="1" applyAlignment="1">
      <alignment wrapText="1"/>
      <protection/>
    </xf>
    <xf numFmtId="0" fontId="0" fillId="2" borderId="11" xfId="0" applyFill="1" applyBorder="1" applyAlignment="1">
      <alignment wrapText="1"/>
    </xf>
    <xf numFmtId="0" fontId="3" fillId="0" borderId="14" xfId="0" applyFont="1" applyBorder="1" applyAlignment="1">
      <alignment vertical="top" wrapText="1"/>
    </xf>
    <xf numFmtId="0" fontId="3" fillId="0" borderId="11" xfId="0" applyFont="1" applyBorder="1" applyAlignment="1">
      <alignment vertical="top" wrapText="1"/>
    </xf>
    <xf numFmtId="0" fontId="3" fillId="0" borderId="14" xfId="0" applyFont="1" applyBorder="1" applyAlignment="1">
      <alignment wrapText="1"/>
    </xf>
    <xf numFmtId="0" fontId="3" fillId="0" borderId="11" xfId="0" applyFont="1" applyBorder="1" applyAlignment="1">
      <alignment wrapText="1"/>
    </xf>
    <xf numFmtId="0" fontId="2" fillId="0" borderId="14" xfId="0" applyFont="1" applyBorder="1" applyAlignment="1">
      <alignment vertical="top" wrapText="1"/>
    </xf>
    <xf numFmtId="0" fontId="2" fillId="0" borderId="11" xfId="0" applyFont="1" applyBorder="1" applyAlignment="1">
      <alignment vertical="top" wrapText="1"/>
    </xf>
    <xf numFmtId="0" fontId="3" fillId="2" borderId="10" xfId="0" applyFont="1" applyFill="1" applyBorder="1" applyAlignment="1">
      <alignment horizontal="center" vertical="top"/>
    </xf>
    <xf numFmtId="0" fontId="3" fillId="2" borderId="18" xfId="0" applyFont="1" applyFill="1" applyBorder="1" applyAlignment="1">
      <alignment horizontal="center" vertical="top" wrapText="1"/>
    </xf>
    <xf numFmtId="0" fontId="3" fillId="2" borderId="20" xfId="0" applyFont="1" applyFill="1" applyBorder="1" applyAlignment="1">
      <alignment horizontal="center" vertical="top" wrapText="1"/>
    </xf>
    <xf numFmtId="0" fontId="3" fillId="2" borderId="10" xfId="0" applyFont="1" applyFill="1" applyBorder="1" applyAlignment="1">
      <alignment horizontal="left" vertical="top" wrapText="1"/>
    </xf>
    <xf numFmtId="0" fontId="2" fillId="2" borderId="14" xfId="0" applyFont="1" applyFill="1" applyBorder="1" applyAlignment="1">
      <alignment horizontal="left"/>
    </xf>
    <xf numFmtId="0" fontId="2" fillId="2" borderId="16" xfId="0" applyFont="1" applyFill="1" applyBorder="1" applyAlignment="1">
      <alignment horizontal="left"/>
    </xf>
    <xf numFmtId="0" fontId="2" fillId="2" borderId="11" xfId="0" applyFont="1" applyFill="1" applyBorder="1" applyAlignment="1">
      <alignment horizontal="left"/>
    </xf>
    <xf numFmtId="0" fontId="12" fillId="0" borderId="0" xfId="0" applyFont="1" applyAlignment="1">
      <alignment horizontal="justify"/>
    </xf>
    <xf numFmtId="0" fontId="12" fillId="0" borderId="0" xfId="0" applyFont="1" applyAlignment="1">
      <alignment horizontal="justify" vertical="center"/>
    </xf>
    <xf numFmtId="0" fontId="12" fillId="0" borderId="0" xfId="0" applyFont="1" applyAlignment="1">
      <alignment horizontal="justify"/>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kudina.e@mail.ru"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34"/>
  </sheetPr>
  <dimension ref="A1:G180"/>
  <sheetViews>
    <sheetView zoomScalePageLayoutView="0" workbookViewId="0" topLeftCell="A183">
      <selection activeCell="D87" sqref="D87"/>
    </sheetView>
  </sheetViews>
  <sheetFormatPr defaultColWidth="9.140625" defaultRowHeight="15"/>
  <cols>
    <col min="1" max="1" width="5.421875" style="2" customWidth="1"/>
    <col min="2" max="2" width="32.00390625" style="2" customWidth="1"/>
    <col min="3" max="3" width="5.28125" style="2" customWidth="1"/>
    <col min="4" max="4" width="13.28125" style="2" customWidth="1"/>
    <col min="5" max="5" width="12.421875" style="2" customWidth="1"/>
    <col min="6" max="6" width="22.8515625" style="2" customWidth="1"/>
    <col min="7" max="7" width="8.57421875" style="2" customWidth="1"/>
    <col min="8" max="16384" width="9.140625" style="2" customWidth="1"/>
  </cols>
  <sheetData>
    <row r="1" spans="1:7" ht="31.5" customHeight="1">
      <c r="A1" s="192" t="s">
        <v>382</v>
      </c>
      <c r="B1" s="192"/>
      <c r="C1" s="192"/>
      <c r="D1" s="192"/>
      <c r="E1" s="192"/>
      <c r="F1" s="192"/>
      <c r="G1" s="1"/>
    </row>
    <row r="3" spans="1:7" ht="15">
      <c r="A3" s="3">
        <v>1</v>
      </c>
      <c r="B3" s="193" t="s">
        <v>419</v>
      </c>
      <c r="C3" s="194"/>
      <c r="D3" s="194"/>
      <c r="E3" s="194"/>
      <c r="F3" s="195"/>
      <c r="G3" s="4"/>
    </row>
    <row r="4" spans="1:7" ht="27" customHeight="1">
      <c r="A4" s="196" t="s">
        <v>383</v>
      </c>
      <c r="B4" s="6" t="s">
        <v>384</v>
      </c>
      <c r="C4" s="198" t="s">
        <v>326</v>
      </c>
      <c r="D4" s="199"/>
      <c r="E4" s="199"/>
      <c r="F4" s="200"/>
      <c r="G4" s="7"/>
    </row>
    <row r="5" spans="1:7" ht="27" customHeight="1">
      <c r="A5" s="197"/>
      <c r="B5" s="6" t="s">
        <v>327</v>
      </c>
      <c r="C5" s="201" t="s">
        <v>328</v>
      </c>
      <c r="D5" s="202"/>
      <c r="E5" s="202"/>
      <c r="F5" s="203"/>
      <c r="G5" s="10"/>
    </row>
    <row r="6" spans="1:7" ht="99" customHeight="1">
      <c r="A6" s="11" t="s">
        <v>385</v>
      </c>
      <c r="B6" s="86" t="s">
        <v>386</v>
      </c>
      <c r="C6" s="189" t="s">
        <v>329</v>
      </c>
      <c r="D6" s="190"/>
      <c r="E6" s="190"/>
      <c r="F6" s="191"/>
      <c r="G6" s="12"/>
    </row>
    <row r="7" spans="1:7" ht="21.75" customHeight="1">
      <c r="A7" s="196" t="s">
        <v>387</v>
      </c>
      <c r="B7" s="87" t="s">
        <v>388</v>
      </c>
      <c r="C7" s="201" t="s">
        <v>330</v>
      </c>
      <c r="D7" s="202"/>
      <c r="E7" s="202"/>
      <c r="F7" s="203"/>
      <c r="G7" s="10"/>
    </row>
    <row r="8" spans="1:7" ht="18" customHeight="1">
      <c r="A8" s="204"/>
      <c r="B8" s="6" t="s">
        <v>315</v>
      </c>
      <c r="C8" s="205" t="s">
        <v>314</v>
      </c>
      <c r="D8" s="206"/>
      <c r="E8" s="206"/>
      <c r="F8" s="207"/>
      <c r="G8" s="17"/>
    </row>
    <row r="9" spans="1:7" ht="14.25">
      <c r="A9" s="204"/>
      <c r="B9" s="18" t="s">
        <v>389</v>
      </c>
      <c r="C9" s="208" t="s">
        <v>316</v>
      </c>
      <c r="D9" s="209"/>
      <c r="E9" s="209"/>
      <c r="F9" s="210"/>
      <c r="G9" s="7"/>
    </row>
    <row r="10" spans="1:7" ht="14.25">
      <c r="A10" s="204"/>
      <c r="B10" s="18" t="s">
        <v>390</v>
      </c>
      <c r="C10" s="186" t="s">
        <v>391</v>
      </c>
      <c r="D10" s="187"/>
      <c r="E10" s="187"/>
      <c r="F10" s="188"/>
      <c r="G10" s="19"/>
    </row>
    <row r="11" spans="1:7" ht="15.75" customHeight="1">
      <c r="A11" s="197"/>
      <c r="B11" s="18" t="s">
        <v>392</v>
      </c>
      <c r="C11" s="211" t="s">
        <v>418</v>
      </c>
      <c r="D11" s="187"/>
      <c r="E11" s="187"/>
      <c r="F11" s="188"/>
      <c r="G11" s="19"/>
    </row>
    <row r="12" spans="1:7" ht="20.25" customHeight="1">
      <c r="A12" s="183" t="s">
        <v>393</v>
      </c>
      <c r="B12" s="6" t="s">
        <v>317</v>
      </c>
      <c r="C12" s="186" t="s">
        <v>394</v>
      </c>
      <c r="D12" s="187"/>
      <c r="E12" s="187"/>
      <c r="F12" s="188"/>
      <c r="G12" s="19"/>
    </row>
    <row r="13" spans="1:7" ht="25.5" customHeight="1">
      <c r="A13" s="184"/>
      <c r="B13" s="86" t="s">
        <v>318</v>
      </c>
      <c r="C13" s="201" t="s">
        <v>331</v>
      </c>
      <c r="D13" s="202"/>
      <c r="E13" s="202"/>
      <c r="F13" s="203"/>
      <c r="G13" s="21"/>
    </row>
    <row r="14" spans="1:7" ht="14.25">
      <c r="A14" s="185"/>
      <c r="B14" s="18" t="s">
        <v>395</v>
      </c>
      <c r="C14" s="208" t="s">
        <v>396</v>
      </c>
      <c r="D14" s="209"/>
      <c r="E14" s="209"/>
      <c r="F14" s="210"/>
      <c r="G14" s="7"/>
    </row>
    <row r="15" spans="1:7" ht="17.25" customHeight="1">
      <c r="A15" s="183" t="s">
        <v>397</v>
      </c>
      <c r="B15" s="180" t="s">
        <v>319</v>
      </c>
      <c r="C15" s="88">
        <v>1</v>
      </c>
      <c r="D15" s="6" t="s">
        <v>332</v>
      </c>
      <c r="E15" s="23">
        <v>12</v>
      </c>
      <c r="F15" s="24">
        <v>5763.4</v>
      </c>
      <c r="G15" s="25"/>
    </row>
    <row r="16" spans="1:7" ht="17.25" customHeight="1">
      <c r="A16" s="184"/>
      <c r="B16" s="181"/>
      <c r="C16" s="88">
        <v>2</v>
      </c>
      <c r="D16" s="6" t="s">
        <v>332</v>
      </c>
      <c r="E16" s="23">
        <v>10</v>
      </c>
      <c r="F16" s="24">
        <v>7637.1</v>
      </c>
      <c r="G16" s="26"/>
    </row>
    <row r="17" spans="1:7" ht="25.5" customHeight="1">
      <c r="A17" s="184"/>
      <c r="B17" s="181"/>
      <c r="C17" s="88">
        <v>3</v>
      </c>
      <c r="D17" s="6" t="s">
        <v>333</v>
      </c>
      <c r="E17" s="23">
        <v>30</v>
      </c>
      <c r="F17" s="24">
        <v>4600</v>
      </c>
      <c r="G17" s="26"/>
    </row>
    <row r="18" spans="1:7" ht="14.25">
      <c r="A18" s="184"/>
      <c r="B18" s="181"/>
      <c r="C18" s="88">
        <v>4</v>
      </c>
      <c r="D18" s="6" t="s">
        <v>334</v>
      </c>
      <c r="E18" s="23">
        <v>28</v>
      </c>
      <c r="F18" s="24">
        <v>4662.3</v>
      </c>
      <c r="G18" s="26"/>
    </row>
    <row r="19" spans="1:7" ht="14.25">
      <c r="A19" s="184"/>
      <c r="B19" s="181"/>
      <c r="C19" s="27"/>
      <c r="D19" s="6" t="s">
        <v>398</v>
      </c>
      <c r="E19" s="22"/>
      <c r="F19" s="28">
        <f>SUM(F15:F18)</f>
        <v>22662.8</v>
      </c>
      <c r="G19" s="29"/>
    </row>
    <row r="20" spans="1:7" ht="25.5" customHeight="1">
      <c r="A20" s="11" t="s">
        <v>399</v>
      </c>
      <c r="B20" s="86" t="s">
        <v>323</v>
      </c>
      <c r="C20" s="201" t="s">
        <v>328</v>
      </c>
      <c r="D20" s="202"/>
      <c r="E20" s="202"/>
      <c r="F20" s="203"/>
      <c r="G20" s="30"/>
    </row>
    <row r="21" spans="1:7" ht="135" customHeight="1">
      <c r="A21" s="11"/>
      <c r="B21" s="86" t="s">
        <v>322</v>
      </c>
      <c r="C21" s="201" t="s">
        <v>507</v>
      </c>
      <c r="D21" s="202"/>
      <c r="E21" s="202"/>
      <c r="F21" s="203"/>
      <c r="G21" s="30"/>
    </row>
    <row r="22" spans="1:7" ht="63.75" customHeight="1">
      <c r="A22" s="11"/>
      <c r="B22" s="86" t="s">
        <v>321</v>
      </c>
      <c r="C22" s="201" t="s">
        <v>508</v>
      </c>
      <c r="D22" s="202"/>
      <c r="E22" s="202"/>
      <c r="F22" s="203"/>
      <c r="G22" s="30"/>
    </row>
    <row r="23" spans="1:7" ht="62.25" customHeight="1">
      <c r="A23" s="11" t="s">
        <v>400</v>
      </c>
      <c r="B23" s="86" t="s">
        <v>320</v>
      </c>
      <c r="C23" s="182" t="s">
        <v>391</v>
      </c>
      <c r="D23" s="162"/>
      <c r="E23" s="162"/>
      <c r="F23" s="163"/>
      <c r="G23" s="17"/>
    </row>
    <row r="24" spans="1:7" ht="27" customHeight="1">
      <c r="A24" s="32">
        <v>2</v>
      </c>
      <c r="B24" s="164" t="s">
        <v>401</v>
      </c>
      <c r="C24" s="165"/>
      <c r="D24" s="165"/>
      <c r="E24" s="165"/>
      <c r="F24" s="166"/>
      <c r="G24" s="34"/>
    </row>
    <row r="25" spans="1:7" ht="39" customHeight="1">
      <c r="A25" s="11" t="s">
        <v>383</v>
      </c>
      <c r="B25" s="35" t="s">
        <v>402</v>
      </c>
      <c r="C25" s="174" t="s">
        <v>403</v>
      </c>
      <c r="D25" s="175"/>
      <c r="E25" s="175"/>
      <c r="F25" s="176"/>
      <c r="G25" s="12"/>
    </row>
    <row r="26" spans="1:7" ht="61.5" customHeight="1">
      <c r="A26" s="11" t="s">
        <v>385</v>
      </c>
      <c r="B26" s="35" t="s">
        <v>404</v>
      </c>
      <c r="C26" s="177"/>
      <c r="D26" s="178"/>
      <c r="E26" s="178"/>
      <c r="F26" s="179"/>
      <c r="G26" s="36"/>
    </row>
    <row r="27" spans="1:7" ht="49.5" customHeight="1">
      <c r="A27" s="11" t="s">
        <v>387</v>
      </c>
      <c r="B27" s="35" t="s">
        <v>405</v>
      </c>
      <c r="C27" s="177"/>
      <c r="D27" s="178"/>
      <c r="E27" s="178"/>
      <c r="F27" s="179"/>
      <c r="G27" s="36"/>
    </row>
    <row r="28" spans="1:7" ht="24.75" customHeight="1">
      <c r="A28" s="32">
        <v>3</v>
      </c>
      <c r="B28" s="164" t="s">
        <v>406</v>
      </c>
      <c r="C28" s="165"/>
      <c r="D28" s="165"/>
      <c r="E28" s="165"/>
      <c r="F28" s="165"/>
      <c r="G28" s="165"/>
    </row>
    <row r="29" spans="1:7" ht="24.75" customHeight="1">
      <c r="A29" s="32"/>
      <c r="B29" s="37" t="str">
        <f>B52</f>
        <v>1. Степная-12</v>
      </c>
      <c r="C29" s="15"/>
      <c r="D29" s="16"/>
      <c r="E29" s="16"/>
      <c r="F29" s="17"/>
      <c r="G29" s="17"/>
    </row>
    <row r="30" spans="1:7" ht="177.75" customHeight="1">
      <c r="A30" s="13" t="s">
        <v>383</v>
      </c>
      <c r="B30" s="35" t="s">
        <v>407</v>
      </c>
      <c r="C30" s="205" t="s">
        <v>408</v>
      </c>
      <c r="D30" s="206"/>
      <c r="E30" s="206"/>
      <c r="F30" s="207"/>
      <c r="G30" s="10"/>
    </row>
    <row r="31" spans="1:7" ht="50.25" customHeight="1">
      <c r="A31" s="183" t="s">
        <v>385</v>
      </c>
      <c r="B31" s="35" t="s">
        <v>409</v>
      </c>
      <c r="C31" s="167"/>
      <c r="D31" s="168"/>
      <c r="E31" s="168"/>
      <c r="F31" s="169"/>
      <c r="G31" s="17"/>
    </row>
    <row r="32" spans="1:7" ht="51.75" customHeight="1">
      <c r="A32" s="184"/>
      <c r="B32" s="35" t="s">
        <v>410</v>
      </c>
      <c r="C32" s="174" t="s">
        <v>391</v>
      </c>
      <c r="D32" s="175"/>
      <c r="E32" s="175"/>
      <c r="F32" s="176"/>
      <c r="G32" s="12"/>
    </row>
    <row r="33" spans="1:7" ht="18.75" customHeight="1">
      <c r="A33" s="184"/>
      <c r="B33" s="170" t="s">
        <v>411</v>
      </c>
      <c r="C33" s="173" t="s">
        <v>391</v>
      </c>
      <c r="D33" s="156"/>
      <c r="E33" s="156"/>
      <c r="F33" s="157"/>
      <c r="G33" s="180"/>
    </row>
    <row r="34" spans="1:7" ht="23.25" customHeight="1">
      <c r="A34" s="184"/>
      <c r="B34" s="171"/>
      <c r="C34" s="158"/>
      <c r="D34" s="159"/>
      <c r="E34" s="159"/>
      <c r="F34" s="160"/>
      <c r="G34" s="181"/>
    </row>
    <row r="35" spans="1:7" ht="18.75" customHeight="1">
      <c r="A35" s="184"/>
      <c r="B35" s="171"/>
      <c r="C35" s="158"/>
      <c r="D35" s="159"/>
      <c r="E35" s="159"/>
      <c r="F35" s="160"/>
      <c r="G35" s="181"/>
    </row>
    <row r="36" spans="1:7" ht="23.25" customHeight="1">
      <c r="A36" s="184"/>
      <c r="B36" s="171"/>
      <c r="C36" s="158"/>
      <c r="D36" s="159"/>
      <c r="E36" s="159"/>
      <c r="F36" s="160"/>
      <c r="G36" s="181"/>
    </row>
    <row r="37" spans="1:7" ht="20.25" customHeight="1">
      <c r="A37" s="184"/>
      <c r="B37" s="171"/>
      <c r="C37" s="158"/>
      <c r="D37" s="159"/>
      <c r="E37" s="159"/>
      <c r="F37" s="160"/>
      <c r="G37" s="214"/>
    </row>
    <row r="38" spans="1:7" ht="12.75" customHeight="1">
      <c r="A38" s="184"/>
      <c r="B38" s="171"/>
      <c r="C38" s="158"/>
      <c r="D38" s="159"/>
      <c r="E38" s="159"/>
      <c r="F38" s="160"/>
      <c r="G38" s="12"/>
    </row>
    <row r="39" spans="1:7" ht="21.75" customHeight="1" hidden="1">
      <c r="A39" s="184"/>
      <c r="B39" s="171"/>
      <c r="C39" s="158"/>
      <c r="D39" s="159"/>
      <c r="E39" s="159"/>
      <c r="F39" s="160"/>
      <c r="G39" s="12"/>
    </row>
    <row r="40" spans="1:7" ht="18" customHeight="1" hidden="1">
      <c r="A40" s="184"/>
      <c r="B40" s="171"/>
      <c r="C40" s="158"/>
      <c r="D40" s="159"/>
      <c r="E40" s="159"/>
      <c r="F40" s="160"/>
      <c r="G40" s="12"/>
    </row>
    <row r="41" spans="1:7" ht="21" customHeight="1" hidden="1">
      <c r="A41" s="184"/>
      <c r="B41" s="171"/>
      <c r="C41" s="158"/>
      <c r="D41" s="159"/>
      <c r="E41" s="159"/>
      <c r="F41" s="160"/>
      <c r="G41" s="12"/>
    </row>
    <row r="42" spans="1:7" ht="21.75" customHeight="1" hidden="1">
      <c r="A42" s="184"/>
      <c r="B42" s="171"/>
      <c r="C42" s="158"/>
      <c r="D42" s="159"/>
      <c r="E42" s="159"/>
      <c r="F42" s="160"/>
      <c r="G42" s="12"/>
    </row>
    <row r="43" spans="1:7" ht="18" customHeight="1" hidden="1">
      <c r="A43" s="184"/>
      <c r="B43" s="171"/>
      <c r="C43" s="158"/>
      <c r="D43" s="159"/>
      <c r="E43" s="159"/>
      <c r="F43" s="160"/>
      <c r="G43" s="12"/>
    </row>
    <row r="44" spans="1:7" ht="20.25" customHeight="1" hidden="1">
      <c r="A44" s="184"/>
      <c r="B44" s="172"/>
      <c r="C44" s="161"/>
      <c r="D44" s="212"/>
      <c r="E44" s="212"/>
      <c r="F44" s="213"/>
      <c r="G44" s="12"/>
    </row>
    <row r="45" spans="1:7" ht="14.25">
      <c r="A45" s="184"/>
      <c r="B45" s="39" t="s">
        <v>412</v>
      </c>
      <c r="C45" s="167" t="s">
        <v>391</v>
      </c>
      <c r="D45" s="168"/>
      <c r="E45" s="168"/>
      <c r="F45" s="169"/>
      <c r="G45" s="17"/>
    </row>
    <row r="46" spans="1:7" ht="14.25">
      <c r="A46" s="184"/>
      <c r="B46" s="39" t="s">
        <v>413</v>
      </c>
      <c r="C46" s="167" t="s">
        <v>391</v>
      </c>
      <c r="D46" s="168"/>
      <c r="E46" s="168"/>
      <c r="F46" s="169"/>
      <c r="G46" s="17"/>
    </row>
    <row r="47" spans="1:7" ht="36" customHeight="1">
      <c r="A47" s="184"/>
      <c r="B47" s="35" t="s">
        <v>414</v>
      </c>
      <c r="C47" s="189" t="s">
        <v>415</v>
      </c>
      <c r="D47" s="220"/>
      <c r="E47" s="220"/>
      <c r="F47" s="221"/>
      <c r="G47" s="21"/>
    </row>
    <row r="48" spans="1:7" ht="45" customHeight="1">
      <c r="A48" s="184"/>
      <c r="B48" s="38" t="s">
        <v>416</v>
      </c>
      <c r="C48" s="189" t="s">
        <v>417</v>
      </c>
      <c r="D48" s="220"/>
      <c r="E48" s="220"/>
      <c r="F48" s="221"/>
      <c r="G48" s="21"/>
    </row>
    <row r="49" spans="1:7" ht="26.25" customHeight="1">
      <c r="A49" s="3">
        <v>4</v>
      </c>
      <c r="B49" s="164" t="s">
        <v>420</v>
      </c>
      <c r="C49" s="165"/>
      <c r="D49" s="165"/>
      <c r="E49" s="165"/>
      <c r="F49" s="166"/>
      <c r="G49" s="34"/>
    </row>
    <row r="50" spans="1:7" ht="114" customHeight="1">
      <c r="A50" s="11" t="s">
        <v>383</v>
      </c>
      <c r="B50" s="35" t="s">
        <v>421</v>
      </c>
      <c r="C50" s="222"/>
      <c r="D50" s="223"/>
      <c r="E50" s="223"/>
      <c r="F50" s="224"/>
      <c r="G50" s="40"/>
    </row>
    <row r="51" spans="1:7" ht="39.75" customHeight="1">
      <c r="A51" s="5" t="s">
        <v>385</v>
      </c>
      <c r="B51" s="35" t="s">
        <v>422</v>
      </c>
      <c r="C51" s="167"/>
      <c r="D51" s="168"/>
      <c r="E51" s="168"/>
      <c r="F51" s="169"/>
      <c r="G51" s="17"/>
    </row>
    <row r="52" spans="1:7" ht="16.5" customHeight="1">
      <c r="A52" s="14"/>
      <c r="B52" s="37" t="s">
        <v>634</v>
      </c>
      <c r="C52" s="15"/>
      <c r="D52" s="16"/>
      <c r="E52" s="16"/>
      <c r="F52" s="17"/>
      <c r="G52" s="17"/>
    </row>
    <row r="53" spans="1:7" ht="132.75" customHeight="1">
      <c r="A53" s="14"/>
      <c r="B53" s="35" t="s">
        <v>423</v>
      </c>
      <c r="C53" s="167" t="s">
        <v>424</v>
      </c>
      <c r="D53" s="168"/>
      <c r="E53" s="168"/>
      <c r="F53" s="169"/>
      <c r="G53" s="41"/>
    </row>
    <row r="54" spans="1:7" ht="25.5" customHeight="1">
      <c r="A54" s="42"/>
      <c r="B54" s="43" t="s">
        <v>425</v>
      </c>
      <c r="C54" s="44" t="s">
        <v>426</v>
      </c>
      <c r="D54" s="44" t="s">
        <v>427</v>
      </c>
      <c r="E54" s="44" t="s">
        <v>428</v>
      </c>
      <c r="F54" s="44" t="s">
        <v>429</v>
      </c>
      <c r="G54" s="45"/>
    </row>
    <row r="55" spans="1:7" s="52" customFormat="1" ht="14.25">
      <c r="A55" s="46"/>
      <c r="B55" s="47" t="s">
        <v>430</v>
      </c>
      <c r="C55" s="48" t="s">
        <v>431</v>
      </c>
      <c r="D55" s="48"/>
      <c r="E55" s="49"/>
      <c r="F55" s="50"/>
      <c r="G55" s="51"/>
    </row>
    <row r="56" spans="1:7" s="52" customFormat="1" ht="14.25">
      <c r="A56" s="46"/>
      <c r="B56" s="53" t="s">
        <v>432</v>
      </c>
      <c r="C56" s="54" t="s">
        <v>431</v>
      </c>
      <c r="D56" s="48"/>
      <c r="E56" s="49"/>
      <c r="F56" s="50"/>
      <c r="G56" s="51"/>
    </row>
    <row r="57" spans="1:7" s="52" customFormat="1" ht="14.25">
      <c r="A57" s="46"/>
      <c r="B57" s="55" t="s">
        <v>433</v>
      </c>
      <c r="C57" s="48" t="s">
        <v>434</v>
      </c>
      <c r="D57" s="56"/>
      <c r="E57" s="49"/>
      <c r="F57" s="57"/>
      <c r="G57" s="51"/>
    </row>
    <row r="58" spans="1:7" s="52" customFormat="1" ht="12.75">
      <c r="A58" s="46"/>
      <c r="B58" s="58"/>
      <c r="C58" s="56"/>
      <c r="D58" s="56"/>
      <c r="E58" s="49"/>
      <c r="F58" s="57"/>
      <c r="G58" s="51"/>
    </row>
    <row r="59" spans="1:7" s="52" customFormat="1" ht="12.75">
      <c r="A59" s="46"/>
      <c r="B59" s="58"/>
      <c r="C59" s="56"/>
      <c r="D59" s="56"/>
      <c r="E59" s="49"/>
      <c r="F59" s="57"/>
      <c r="G59" s="51"/>
    </row>
    <row r="60" spans="1:7" s="52" customFormat="1" ht="12.75">
      <c r="A60" s="46"/>
      <c r="B60" s="58"/>
      <c r="C60" s="56"/>
      <c r="D60" s="56"/>
      <c r="E60" s="49"/>
      <c r="F60" s="57"/>
      <c r="G60" s="51"/>
    </row>
    <row r="61" spans="1:7" s="52" customFormat="1" ht="12.75">
      <c r="A61" s="46"/>
      <c r="B61" s="59"/>
      <c r="C61" s="60"/>
      <c r="D61" s="56"/>
      <c r="E61" s="49"/>
      <c r="F61" s="57"/>
      <c r="G61" s="51"/>
    </row>
    <row r="62" spans="1:7" ht="17.25" customHeight="1">
      <c r="A62" s="14"/>
      <c r="B62" s="215" t="s">
        <v>435</v>
      </c>
      <c r="C62" s="216"/>
      <c r="D62" s="216"/>
      <c r="E62" s="217"/>
      <c r="F62" s="45"/>
      <c r="G62" s="45"/>
    </row>
    <row r="63" spans="1:7" ht="17.25" customHeight="1">
      <c r="A63" s="14"/>
      <c r="B63" s="62" t="s">
        <v>436</v>
      </c>
      <c r="C63" s="63" t="s">
        <v>437</v>
      </c>
      <c r="D63" s="64"/>
      <c r="E63" s="64"/>
      <c r="F63" s="44"/>
      <c r="G63" s="45"/>
    </row>
    <row r="64" spans="1:7" ht="29.25" customHeight="1">
      <c r="A64" s="14"/>
      <c r="B64" s="62" t="s">
        <v>438</v>
      </c>
      <c r="C64" s="63" t="s">
        <v>434</v>
      </c>
      <c r="D64" s="64">
        <v>3</v>
      </c>
      <c r="E64" s="64"/>
      <c r="F64" s="44"/>
      <c r="G64" s="45"/>
    </row>
    <row r="65" spans="1:7" ht="17.25" customHeight="1">
      <c r="A65" s="14"/>
      <c r="B65" s="62" t="s">
        <v>439</v>
      </c>
      <c r="C65" s="63" t="s">
        <v>440</v>
      </c>
      <c r="D65" s="64"/>
      <c r="E65" s="64"/>
      <c r="F65" s="44"/>
      <c r="G65" s="45"/>
    </row>
    <row r="66" spans="1:7" ht="17.25" customHeight="1">
      <c r="A66" s="14"/>
      <c r="B66" s="62" t="s">
        <v>441</v>
      </c>
      <c r="C66" s="63" t="s">
        <v>440</v>
      </c>
      <c r="D66" s="64">
        <v>3</v>
      </c>
      <c r="E66" s="64"/>
      <c r="F66" s="44"/>
      <c r="G66" s="45"/>
    </row>
    <row r="67" spans="1:7" ht="17.25" customHeight="1">
      <c r="A67" s="14"/>
      <c r="B67" s="225" t="s">
        <v>442</v>
      </c>
      <c r="C67" s="226"/>
      <c r="D67" s="226"/>
      <c r="E67" s="227"/>
      <c r="F67" s="44"/>
      <c r="G67" s="45"/>
    </row>
    <row r="68" spans="1:7" ht="17.25" customHeight="1">
      <c r="A68" s="14"/>
      <c r="B68" s="62" t="s">
        <v>436</v>
      </c>
      <c r="C68" s="63" t="s">
        <v>437</v>
      </c>
      <c r="D68" s="64"/>
      <c r="E68" s="64"/>
      <c r="F68" s="44"/>
      <c r="G68" s="45"/>
    </row>
    <row r="69" spans="1:7" ht="24" customHeight="1">
      <c r="A69" s="14"/>
      <c r="B69" s="62" t="s">
        <v>438</v>
      </c>
      <c r="C69" s="63" t="s">
        <v>434</v>
      </c>
      <c r="D69" s="64"/>
      <c r="E69" s="64"/>
      <c r="F69" s="44"/>
      <c r="G69" s="45"/>
    </row>
    <row r="70" spans="1:7" ht="17.25" customHeight="1">
      <c r="A70" s="14"/>
      <c r="B70" s="62" t="s">
        <v>439</v>
      </c>
      <c r="C70" s="63" t="s">
        <v>440</v>
      </c>
      <c r="D70" s="64"/>
      <c r="E70" s="64"/>
      <c r="F70" s="44"/>
      <c r="G70" s="45"/>
    </row>
    <row r="71" spans="1:7" ht="17.25" customHeight="1">
      <c r="A71" s="14"/>
      <c r="B71" s="62" t="s">
        <v>441</v>
      </c>
      <c r="C71" s="63" t="s">
        <v>440</v>
      </c>
      <c r="D71" s="64"/>
      <c r="E71" s="64"/>
      <c r="F71" s="44"/>
      <c r="G71" s="45"/>
    </row>
    <row r="72" spans="1:7" ht="17.25" customHeight="1">
      <c r="A72" s="14"/>
      <c r="B72" s="225" t="s">
        <v>443</v>
      </c>
      <c r="C72" s="226"/>
      <c r="D72" s="226"/>
      <c r="E72" s="227"/>
      <c r="F72" s="44"/>
      <c r="G72" s="45"/>
    </row>
    <row r="73" spans="1:7" ht="17.25" customHeight="1">
      <c r="A73" s="14"/>
      <c r="B73" s="6" t="s">
        <v>444</v>
      </c>
      <c r="C73" s="65" t="s">
        <v>445</v>
      </c>
      <c r="D73" s="64"/>
      <c r="E73" s="64"/>
      <c r="F73" s="44"/>
      <c r="G73" s="45"/>
    </row>
    <row r="74" spans="1:7" ht="17.25" customHeight="1">
      <c r="A74" s="14"/>
      <c r="B74" s="6"/>
      <c r="C74" s="65"/>
      <c r="D74" s="64"/>
      <c r="E74" s="64"/>
      <c r="F74" s="44"/>
      <c r="G74" s="45"/>
    </row>
    <row r="75" spans="1:7" ht="17.25" customHeight="1">
      <c r="A75" s="14"/>
      <c r="B75" s="6"/>
      <c r="C75" s="65"/>
      <c r="D75" s="64"/>
      <c r="E75" s="64"/>
      <c r="F75" s="44"/>
      <c r="G75" s="45"/>
    </row>
    <row r="76" spans="1:7" ht="17.25" customHeight="1">
      <c r="A76" s="14"/>
      <c r="B76" s="215" t="s">
        <v>446</v>
      </c>
      <c r="C76" s="216"/>
      <c r="D76" s="216"/>
      <c r="E76" s="217"/>
      <c r="F76" s="44"/>
      <c r="G76" s="45"/>
    </row>
    <row r="77" spans="1:7" ht="17.25" customHeight="1">
      <c r="A77" s="14"/>
      <c r="B77" s="9" t="s">
        <v>447</v>
      </c>
      <c r="C77" s="44" t="s">
        <v>434</v>
      </c>
      <c r="D77" s="61"/>
      <c r="E77" s="44"/>
      <c r="F77" s="44"/>
      <c r="G77" s="45"/>
    </row>
    <row r="78" spans="1:7" ht="17.25" customHeight="1">
      <c r="A78" s="14"/>
      <c r="B78" s="9" t="s">
        <v>448</v>
      </c>
      <c r="C78" s="44" t="s">
        <v>434</v>
      </c>
      <c r="D78" s="61"/>
      <c r="E78" s="44"/>
      <c r="F78" s="44"/>
      <c r="G78" s="45"/>
    </row>
    <row r="79" spans="1:7" ht="17.25" customHeight="1">
      <c r="A79" s="14"/>
      <c r="B79" s="9" t="s">
        <v>449</v>
      </c>
      <c r="C79" s="44" t="s">
        <v>434</v>
      </c>
      <c r="D79" s="61"/>
      <c r="E79" s="44"/>
      <c r="F79" s="44"/>
      <c r="G79" s="45"/>
    </row>
    <row r="80" spans="1:7" ht="17.25" customHeight="1">
      <c r="A80" s="14"/>
      <c r="B80" s="9" t="s">
        <v>450</v>
      </c>
      <c r="C80" s="44" t="s">
        <v>434</v>
      </c>
      <c r="D80" s="61"/>
      <c r="E80" s="44"/>
      <c r="F80" s="44"/>
      <c r="G80" s="45"/>
    </row>
    <row r="81" spans="1:7" ht="17.25" customHeight="1">
      <c r="A81" s="14"/>
      <c r="B81" s="9" t="s">
        <v>451</v>
      </c>
      <c r="C81" s="44" t="s">
        <v>434</v>
      </c>
      <c r="D81" s="61"/>
      <c r="E81" s="44"/>
      <c r="F81" s="44"/>
      <c r="G81" s="45"/>
    </row>
    <row r="82" spans="1:7" ht="17.25" customHeight="1">
      <c r="A82" s="14"/>
      <c r="B82" s="9"/>
      <c r="C82" s="44"/>
      <c r="D82" s="61"/>
      <c r="E82" s="44"/>
      <c r="F82" s="44"/>
      <c r="G82" s="45"/>
    </row>
    <row r="83" spans="1:7" ht="17.25" customHeight="1">
      <c r="A83" s="14"/>
      <c r="B83" s="215" t="s">
        <v>452</v>
      </c>
      <c r="C83" s="216"/>
      <c r="D83" s="216"/>
      <c r="E83" s="217"/>
      <c r="F83" s="44"/>
      <c r="G83" s="45"/>
    </row>
    <row r="84" spans="1:7" ht="17.25" customHeight="1">
      <c r="A84" s="14"/>
      <c r="B84" s="62" t="s">
        <v>436</v>
      </c>
      <c r="C84" s="63" t="s">
        <v>437</v>
      </c>
      <c r="D84" s="61"/>
      <c r="E84" s="44"/>
      <c r="F84" s="44"/>
      <c r="G84" s="45"/>
    </row>
    <row r="85" spans="1:7" ht="24.75" customHeight="1">
      <c r="A85" s="14"/>
      <c r="B85" s="62" t="s">
        <v>438</v>
      </c>
      <c r="C85" s="63" t="s">
        <v>434</v>
      </c>
      <c r="D85" s="61"/>
      <c r="E85" s="44"/>
      <c r="F85" s="44"/>
      <c r="G85" s="45"/>
    </row>
    <row r="86" spans="1:7" ht="17.25" customHeight="1">
      <c r="A86" s="14"/>
      <c r="B86" s="62" t="s">
        <v>439</v>
      </c>
      <c r="C86" s="63" t="s">
        <v>440</v>
      </c>
      <c r="D86" s="23"/>
      <c r="E86" s="23"/>
      <c r="F86" s="44"/>
      <c r="G86" s="45"/>
    </row>
    <row r="87" spans="1:7" ht="17.25" customHeight="1">
      <c r="A87" s="14"/>
      <c r="B87" s="62" t="s">
        <v>441</v>
      </c>
      <c r="C87" s="63" t="s">
        <v>440</v>
      </c>
      <c r="D87" s="64"/>
      <c r="E87" s="64"/>
      <c r="F87" s="44"/>
      <c r="G87" s="45"/>
    </row>
    <row r="88" spans="1:7" ht="64.5" customHeight="1">
      <c r="A88" s="14"/>
      <c r="B88" s="35" t="s">
        <v>453</v>
      </c>
      <c r="C88" s="6"/>
      <c r="D88" s="218" t="s">
        <v>391</v>
      </c>
      <c r="E88" s="219"/>
      <c r="F88" s="39"/>
      <c r="G88" s="39"/>
    </row>
    <row r="89" spans="1:7" ht="87" customHeight="1">
      <c r="A89" s="14"/>
      <c r="B89" s="35" t="s">
        <v>454</v>
      </c>
      <c r="C89" s="6"/>
      <c r="D89" s="218" t="s">
        <v>391</v>
      </c>
      <c r="E89" s="219"/>
      <c r="F89" s="39"/>
      <c r="G89" s="39"/>
    </row>
    <row r="90" spans="1:7" ht="52.5" customHeight="1">
      <c r="A90" s="14"/>
      <c r="B90" s="35" t="s">
        <v>455</v>
      </c>
      <c r="C90" s="6"/>
      <c r="D90" s="186" t="s">
        <v>391</v>
      </c>
      <c r="E90" s="188"/>
      <c r="F90" s="18"/>
      <c r="G90" s="18"/>
    </row>
    <row r="91" spans="1:7" ht="72.75" customHeight="1">
      <c r="A91" s="14"/>
      <c r="B91" s="35" t="s">
        <v>456</v>
      </c>
      <c r="C91" s="6"/>
      <c r="D91" s="186" t="s">
        <v>391</v>
      </c>
      <c r="E91" s="188"/>
      <c r="F91" s="18"/>
      <c r="G91" s="18"/>
    </row>
    <row r="92" spans="1:7" ht="15" customHeight="1">
      <c r="A92" s="14"/>
      <c r="B92" s="18" t="s">
        <v>457</v>
      </c>
      <c r="C92" s="18"/>
      <c r="D92" s="186" t="s">
        <v>391</v>
      </c>
      <c r="E92" s="188"/>
      <c r="F92" s="18"/>
      <c r="G92" s="18"/>
    </row>
    <row r="93" spans="1:7" ht="27.75" customHeight="1">
      <c r="A93" s="8"/>
      <c r="B93" s="35" t="s">
        <v>458</v>
      </c>
      <c r="C93" s="6"/>
      <c r="D93" s="186" t="s">
        <v>391</v>
      </c>
      <c r="E93" s="188"/>
      <c r="F93" s="18"/>
      <c r="G93" s="18"/>
    </row>
    <row r="94" spans="1:7" ht="39.75" customHeight="1">
      <c r="A94" s="32"/>
      <c r="B94" s="35" t="s">
        <v>459</v>
      </c>
      <c r="C94" s="6"/>
      <c r="D94" s="186" t="s">
        <v>391</v>
      </c>
      <c r="E94" s="188"/>
      <c r="F94" s="18"/>
      <c r="G94" s="18"/>
    </row>
    <row r="95" spans="1:7" ht="24.75" customHeight="1">
      <c r="A95" s="66">
        <v>5</v>
      </c>
      <c r="B95" s="230" t="s">
        <v>460</v>
      </c>
      <c r="C95" s="231"/>
      <c r="D95" s="231"/>
      <c r="E95" s="231"/>
      <c r="F95" s="232"/>
      <c r="G95" s="67"/>
    </row>
    <row r="96" spans="1:7" ht="16.5" customHeight="1">
      <c r="A96" s="183" t="s">
        <v>383</v>
      </c>
      <c r="B96" s="37" t="str">
        <f>B52</f>
        <v>1. Степная-12</v>
      </c>
      <c r="C96" s="33"/>
      <c r="D96" s="33"/>
      <c r="E96" s="33"/>
      <c r="F96" s="34"/>
      <c r="G96" s="68"/>
    </row>
    <row r="97" spans="1:7" ht="25.5" customHeight="1">
      <c r="A97" s="184"/>
      <c r="B97" s="180" t="s">
        <v>461</v>
      </c>
      <c r="C97" s="69" t="s">
        <v>462</v>
      </c>
      <c r="D97" s="233" t="s">
        <v>425</v>
      </c>
      <c r="E97" s="229"/>
      <c r="F97" s="69" t="s">
        <v>463</v>
      </c>
      <c r="G97" s="69"/>
    </row>
    <row r="98" spans="1:7" ht="27" customHeight="1">
      <c r="A98" s="184"/>
      <c r="B98" s="181"/>
      <c r="C98" s="70" t="s">
        <v>464</v>
      </c>
      <c r="D98" s="234" t="s">
        <v>465</v>
      </c>
      <c r="E98" s="229"/>
      <c r="F98" s="71"/>
      <c r="G98" s="71"/>
    </row>
    <row r="99" spans="1:7" ht="23.25" customHeight="1">
      <c r="A99" s="184"/>
      <c r="B99" s="181"/>
      <c r="C99" s="72">
        <v>1</v>
      </c>
      <c r="D99" s="228" t="s">
        <v>466</v>
      </c>
      <c r="E99" s="229"/>
      <c r="F99" s="71"/>
      <c r="G99" s="71"/>
    </row>
    <row r="100" spans="1:7" ht="23.25" customHeight="1">
      <c r="A100" s="184"/>
      <c r="B100" s="181"/>
      <c r="C100" s="72"/>
      <c r="D100" s="234" t="s">
        <v>467</v>
      </c>
      <c r="E100" s="229"/>
      <c r="F100" s="71"/>
      <c r="G100" s="71"/>
    </row>
    <row r="101" spans="1:7" ht="23.25" customHeight="1">
      <c r="A101" s="184"/>
      <c r="B101" s="181"/>
      <c r="C101" s="72"/>
      <c r="D101" s="228" t="s">
        <v>468</v>
      </c>
      <c r="E101" s="229"/>
      <c r="F101" s="72" t="s">
        <v>469</v>
      </c>
      <c r="G101" s="72"/>
    </row>
    <row r="102" spans="1:7" ht="23.25" customHeight="1">
      <c r="A102" s="184"/>
      <c r="B102" s="181"/>
      <c r="C102" s="72"/>
      <c r="D102" s="228" t="s">
        <v>470</v>
      </c>
      <c r="E102" s="229"/>
      <c r="F102" s="72" t="s">
        <v>471</v>
      </c>
      <c r="G102" s="72"/>
    </row>
    <row r="103" spans="1:7" ht="23.25" customHeight="1">
      <c r="A103" s="184"/>
      <c r="B103" s="181"/>
      <c r="C103" s="72"/>
      <c r="D103" s="228" t="s">
        <v>472</v>
      </c>
      <c r="E103" s="229"/>
      <c r="F103" s="72" t="s">
        <v>469</v>
      </c>
      <c r="G103" s="72"/>
    </row>
    <row r="104" spans="1:7" ht="23.25" customHeight="1">
      <c r="A104" s="184"/>
      <c r="B104" s="181"/>
      <c r="C104" s="72"/>
      <c r="D104" s="228" t="s">
        <v>473</v>
      </c>
      <c r="E104" s="229"/>
      <c r="F104" s="72" t="s">
        <v>474</v>
      </c>
      <c r="G104" s="72"/>
    </row>
    <row r="105" spans="1:7" ht="22.5" customHeight="1">
      <c r="A105" s="184"/>
      <c r="B105" s="181"/>
      <c r="C105" s="72"/>
      <c r="D105" s="228" t="s">
        <v>475</v>
      </c>
      <c r="E105" s="229"/>
      <c r="F105" s="72" t="s">
        <v>476</v>
      </c>
      <c r="G105" s="72"/>
    </row>
    <row r="106" spans="1:7" ht="26.25" customHeight="1">
      <c r="A106" s="184"/>
      <c r="B106" s="181"/>
      <c r="C106" s="72"/>
      <c r="D106" s="228" t="s">
        <v>477</v>
      </c>
      <c r="E106" s="229"/>
      <c r="F106" s="72" t="s">
        <v>478</v>
      </c>
      <c r="G106" s="72"/>
    </row>
    <row r="107" spans="1:7" ht="29.25" customHeight="1">
      <c r="A107" s="184"/>
      <c r="B107" s="181"/>
      <c r="C107" s="72"/>
      <c r="D107" s="228" t="s">
        <v>479</v>
      </c>
      <c r="E107" s="229"/>
      <c r="F107" s="72" t="s">
        <v>480</v>
      </c>
      <c r="G107" s="72"/>
    </row>
    <row r="108" spans="1:7" ht="26.25" customHeight="1">
      <c r="A108" s="184"/>
      <c r="B108" s="181"/>
      <c r="C108" s="72"/>
      <c r="D108" s="228" t="s">
        <v>481</v>
      </c>
      <c r="E108" s="229"/>
      <c r="F108" s="71" t="s">
        <v>482</v>
      </c>
      <c r="G108" s="71"/>
    </row>
    <row r="109" spans="1:7" ht="27" customHeight="1">
      <c r="A109" s="184"/>
      <c r="B109" s="181"/>
      <c r="C109" s="72"/>
      <c r="D109" s="234" t="s">
        <v>483</v>
      </c>
      <c r="E109" s="229"/>
      <c r="F109" s="71"/>
      <c r="G109" s="71"/>
    </row>
    <row r="110" spans="1:7" ht="28.5" customHeight="1">
      <c r="A110" s="184"/>
      <c r="B110" s="181"/>
      <c r="C110" s="72"/>
      <c r="D110" s="235" t="s">
        <v>484</v>
      </c>
      <c r="E110" s="236"/>
      <c r="F110" s="72" t="s">
        <v>485</v>
      </c>
      <c r="G110" s="72"/>
    </row>
    <row r="111" spans="1:7" ht="24.75" customHeight="1">
      <c r="A111" s="184"/>
      <c r="B111" s="181"/>
      <c r="C111" s="72"/>
      <c r="D111" s="228" t="s">
        <v>486</v>
      </c>
      <c r="E111" s="229"/>
      <c r="F111" s="71" t="s">
        <v>487</v>
      </c>
      <c r="G111" s="71"/>
    </row>
    <row r="112" spans="1:7" ht="24" customHeight="1">
      <c r="A112" s="184"/>
      <c r="B112" s="181"/>
      <c r="C112" s="72"/>
      <c r="D112" s="234" t="s">
        <v>488</v>
      </c>
      <c r="E112" s="229"/>
      <c r="F112" s="71"/>
      <c r="G112" s="71"/>
    </row>
    <row r="113" spans="1:7" ht="24" customHeight="1">
      <c r="A113" s="184"/>
      <c r="B113" s="181"/>
      <c r="C113" s="72"/>
      <c r="D113" s="228" t="s">
        <v>489</v>
      </c>
      <c r="E113" s="229"/>
      <c r="F113" s="71" t="s">
        <v>478</v>
      </c>
      <c r="G113" s="71"/>
    </row>
    <row r="114" spans="1:7" ht="24" customHeight="1">
      <c r="A114" s="184"/>
      <c r="B114" s="181"/>
      <c r="C114" s="72"/>
      <c r="D114" s="228" t="s">
        <v>490</v>
      </c>
      <c r="E114" s="229"/>
      <c r="F114" s="71" t="s">
        <v>491</v>
      </c>
      <c r="G114" s="71"/>
    </row>
    <row r="115" spans="1:7" ht="21.75" customHeight="1">
      <c r="A115" s="184"/>
      <c r="B115" s="181"/>
      <c r="C115" s="72"/>
      <c r="D115" s="228" t="s">
        <v>492</v>
      </c>
      <c r="E115" s="229"/>
      <c r="F115" s="71" t="s">
        <v>482</v>
      </c>
      <c r="G115" s="71"/>
    </row>
    <row r="116" spans="1:7" ht="24" customHeight="1">
      <c r="A116" s="184"/>
      <c r="B116" s="181"/>
      <c r="C116" s="72"/>
      <c r="D116" s="234" t="s">
        <v>493</v>
      </c>
      <c r="E116" s="229"/>
      <c r="F116" s="71" t="s">
        <v>494</v>
      </c>
      <c r="G116" s="71"/>
    </row>
    <row r="117" spans="1:7" ht="22.5" customHeight="1">
      <c r="A117" s="184"/>
      <c r="B117" s="181"/>
      <c r="C117" s="72"/>
      <c r="D117" s="234" t="s">
        <v>495</v>
      </c>
      <c r="E117" s="229"/>
      <c r="F117" s="71" t="s">
        <v>482</v>
      </c>
      <c r="G117" s="71"/>
    </row>
    <row r="118" spans="1:7" ht="27" customHeight="1">
      <c r="A118" s="184"/>
      <c r="B118" s="181"/>
      <c r="C118" s="72"/>
      <c r="D118" s="234" t="s">
        <v>496</v>
      </c>
      <c r="E118" s="229"/>
      <c r="F118" s="71" t="s">
        <v>482</v>
      </c>
      <c r="G118" s="71"/>
    </row>
    <row r="119" spans="1:7" ht="45" customHeight="1">
      <c r="A119" s="184"/>
      <c r="B119" s="181"/>
      <c r="C119" s="72">
        <v>2</v>
      </c>
      <c r="D119" s="228" t="s">
        <v>497</v>
      </c>
      <c r="E119" s="229"/>
      <c r="F119" s="71" t="s">
        <v>498</v>
      </c>
      <c r="G119" s="71"/>
    </row>
    <row r="120" spans="1:7" ht="39.75" customHeight="1">
      <c r="A120" s="184"/>
      <c r="B120" s="181"/>
      <c r="C120" s="72">
        <v>3</v>
      </c>
      <c r="D120" s="228" t="s">
        <v>499</v>
      </c>
      <c r="E120" s="229"/>
      <c r="F120" s="71" t="s">
        <v>500</v>
      </c>
      <c r="G120" s="71"/>
    </row>
    <row r="121" spans="1:7" ht="22.5" customHeight="1">
      <c r="A121" s="184"/>
      <c r="B121" s="181"/>
      <c r="C121" s="73" t="s">
        <v>501</v>
      </c>
      <c r="D121" s="241" t="s">
        <v>502</v>
      </c>
      <c r="E121" s="240"/>
      <c r="F121" s="18"/>
      <c r="G121" s="18"/>
    </row>
    <row r="122" spans="1:7" ht="24.75" customHeight="1">
      <c r="A122" s="184"/>
      <c r="B122" s="181"/>
      <c r="C122" s="73"/>
      <c r="D122" s="242" t="s">
        <v>503</v>
      </c>
      <c r="E122" s="243"/>
      <c r="F122" s="18" t="s">
        <v>494</v>
      </c>
      <c r="G122" s="18"/>
    </row>
    <row r="123" spans="1:7" ht="29.25" customHeight="1">
      <c r="A123" s="184"/>
      <c r="B123" s="181"/>
      <c r="C123" s="73"/>
      <c r="D123" s="239" t="s">
        <v>504</v>
      </c>
      <c r="E123" s="240"/>
      <c r="F123" s="18" t="s">
        <v>505</v>
      </c>
      <c r="G123" s="18"/>
    </row>
    <row r="124" spans="1:7" ht="19.5" customHeight="1">
      <c r="A124" s="184"/>
      <c r="B124" s="181"/>
      <c r="D124" s="239" t="s">
        <v>506</v>
      </c>
      <c r="E124" s="240"/>
      <c r="F124" s="18" t="s">
        <v>494</v>
      </c>
      <c r="G124" s="18"/>
    </row>
    <row r="125" spans="1:7" ht="21.75" customHeight="1">
      <c r="A125" s="184"/>
      <c r="B125" s="181"/>
      <c r="D125" s="239" t="s">
        <v>224</v>
      </c>
      <c r="E125" s="240"/>
      <c r="F125" s="18" t="s">
        <v>225</v>
      </c>
      <c r="G125" s="18"/>
    </row>
    <row r="126" spans="1:7" ht="24" customHeight="1">
      <c r="A126" s="184"/>
      <c r="B126" s="181"/>
      <c r="C126" s="73"/>
      <c r="D126" s="239" t="s">
        <v>226</v>
      </c>
      <c r="E126" s="240"/>
      <c r="F126" s="18" t="s">
        <v>494</v>
      </c>
      <c r="G126" s="18"/>
    </row>
    <row r="127" spans="1:7" ht="24.75" customHeight="1">
      <c r="A127" s="184"/>
      <c r="B127" s="181"/>
      <c r="C127" s="70" t="s">
        <v>227</v>
      </c>
      <c r="D127" s="234" t="s">
        <v>228</v>
      </c>
      <c r="E127" s="229"/>
      <c r="F127" s="74" t="s">
        <v>225</v>
      </c>
      <c r="G127" s="74"/>
    </row>
    <row r="128" spans="1:7" ht="30.75" customHeight="1">
      <c r="A128" s="184"/>
      <c r="B128" s="181"/>
      <c r="C128" s="70" t="s">
        <v>229</v>
      </c>
      <c r="D128" s="234" t="s">
        <v>230</v>
      </c>
      <c r="E128" s="229"/>
      <c r="F128" s="71"/>
      <c r="G128" s="74"/>
    </row>
    <row r="129" spans="1:7" ht="30.75" customHeight="1">
      <c r="A129" s="184"/>
      <c r="B129" s="181"/>
      <c r="C129" s="72"/>
      <c r="D129" s="228" t="s">
        <v>231</v>
      </c>
      <c r="E129" s="229"/>
      <c r="F129" s="71" t="s">
        <v>500</v>
      </c>
      <c r="G129" s="71"/>
    </row>
    <row r="130" spans="1:7" ht="30.75" customHeight="1">
      <c r="A130" s="184"/>
      <c r="B130" s="181"/>
      <c r="C130" s="72"/>
      <c r="D130" s="228" t="s">
        <v>232</v>
      </c>
      <c r="E130" s="229"/>
      <c r="F130" s="71" t="s">
        <v>233</v>
      </c>
      <c r="G130" s="71"/>
    </row>
    <row r="131" spans="1:7" ht="36" customHeight="1">
      <c r="A131" s="184"/>
      <c r="B131" s="181"/>
      <c r="C131" s="72"/>
      <c r="D131" s="228" t="s">
        <v>234</v>
      </c>
      <c r="E131" s="229"/>
      <c r="F131" s="71" t="s">
        <v>235</v>
      </c>
      <c r="G131" s="71"/>
    </row>
    <row r="132" spans="1:7" ht="30.75" customHeight="1">
      <c r="A132" s="184"/>
      <c r="B132" s="181"/>
      <c r="C132" s="72"/>
      <c r="D132" s="228" t="s">
        <v>236</v>
      </c>
      <c r="E132" s="229"/>
      <c r="F132" s="71"/>
      <c r="G132" s="12"/>
    </row>
    <row r="133" spans="1:7" ht="30.75" customHeight="1">
      <c r="A133" s="184"/>
      <c r="B133" s="181"/>
      <c r="C133" s="72"/>
      <c r="D133" s="228" t="s">
        <v>237</v>
      </c>
      <c r="E133" s="229"/>
      <c r="F133" s="71"/>
      <c r="G133" s="31"/>
    </row>
    <row r="134" spans="1:7" ht="154.5" customHeight="1">
      <c r="A134" s="184"/>
      <c r="B134" s="181"/>
      <c r="C134" s="70" t="s">
        <v>238</v>
      </c>
      <c r="D134" s="237" t="s">
        <v>239</v>
      </c>
      <c r="E134" s="238"/>
      <c r="F134" s="74" t="s">
        <v>225</v>
      </c>
      <c r="G134" s="74"/>
    </row>
    <row r="135" spans="1:7" ht="15" customHeight="1">
      <c r="A135" s="184"/>
      <c r="B135" s="13" t="s">
        <v>240</v>
      </c>
      <c r="C135" s="174" t="s">
        <v>241</v>
      </c>
      <c r="D135" s="175"/>
      <c r="E135" s="175"/>
      <c r="F135" s="176"/>
      <c r="G135" s="12"/>
    </row>
    <row r="136" spans="1:7" ht="72.75" customHeight="1">
      <c r="A136" s="185"/>
      <c r="B136" s="75" t="s">
        <v>250</v>
      </c>
      <c r="C136" s="182" t="s">
        <v>391</v>
      </c>
      <c r="D136" s="162"/>
      <c r="E136" s="162"/>
      <c r="F136" s="163"/>
      <c r="G136" s="31"/>
    </row>
    <row r="137" spans="1:7" ht="15" customHeight="1">
      <c r="A137" s="183"/>
      <c r="B137" s="180" t="s">
        <v>251</v>
      </c>
      <c r="C137" s="76"/>
      <c r="D137" s="244" t="s">
        <v>252</v>
      </c>
      <c r="E137" s="245"/>
      <c r="F137" s="77">
        <v>2001</v>
      </c>
      <c r="G137" s="77"/>
    </row>
    <row r="138" spans="1:7" ht="15" customHeight="1">
      <c r="A138" s="184"/>
      <c r="B138" s="181"/>
      <c r="C138" s="76"/>
      <c r="D138" s="246" t="s">
        <v>253</v>
      </c>
      <c r="E138" s="247"/>
      <c r="F138" s="77">
        <v>11</v>
      </c>
      <c r="G138" s="77"/>
    </row>
    <row r="139" spans="1:7" ht="38.25" customHeight="1">
      <c r="A139" s="184"/>
      <c r="B139" s="181"/>
      <c r="C139" s="78" t="s">
        <v>254</v>
      </c>
      <c r="D139" s="248" t="s">
        <v>255</v>
      </c>
      <c r="E139" s="249"/>
      <c r="F139" s="78" t="s">
        <v>256</v>
      </c>
      <c r="G139" s="78" t="s">
        <v>257</v>
      </c>
    </row>
    <row r="140" spans="1:7" ht="28.5" customHeight="1">
      <c r="A140" s="184"/>
      <c r="B140" s="181"/>
      <c r="C140" s="79">
        <v>1</v>
      </c>
      <c r="D140" s="244" t="s">
        <v>258</v>
      </c>
      <c r="E140" s="245"/>
      <c r="F140" s="77"/>
      <c r="G140" s="79" t="s">
        <v>259</v>
      </c>
    </row>
    <row r="141" spans="1:7" ht="24" customHeight="1">
      <c r="A141" s="184"/>
      <c r="B141" s="181"/>
      <c r="C141" s="79">
        <v>2</v>
      </c>
      <c r="D141" s="244" t="s">
        <v>260</v>
      </c>
      <c r="E141" s="245"/>
      <c r="F141" s="79" t="s">
        <v>261</v>
      </c>
      <c r="G141" s="79" t="s">
        <v>259</v>
      </c>
    </row>
    <row r="142" spans="1:7" ht="61.5" customHeight="1">
      <c r="A142" s="184"/>
      <c r="B142" s="181"/>
      <c r="C142" s="79">
        <v>3</v>
      </c>
      <c r="D142" s="244" t="s">
        <v>262</v>
      </c>
      <c r="E142" s="245"/>
      <c r="F142" s="79" t="s">
        <v>263</v>
      </c>
      <c r="G142" s="79" t="s">
        <v>259</v>
      </c>
    </row>
    <row r="143" spans="1:7" ht="15" customHeight="1">
      <c r="A143" s="184"/>
      <c r="B143" s="181"/>
      <c r="C143" s="79">
        <v>4</v>
      </c>
      <c r="D143" s="246" t="s">
        <v>264</v>
      </c>
      <c r="E143" s="247"/>
      <c r="F143" s="77" t="s">
        <v>265</v>
      </c>
      <c r="G143" s="79" t="s">
        <v>259</v>
      </c>
    </row>
    <row r="144" spans="1:7" ht="15" customHeight="1">
      <c r="A144" s="184"/>
      <c r="B144" s="181"/>
      <c r="C144" s="79">
        <v>5</v>
      </c>
      <c r="D144" s="246" t="s">
        <v>266</v>
      </c>
      <c r="E144" s="247"/>
      <c r="F144" s="77" t="s">
        <v>267</v>
      </c>
      <c r="G144" s="79"/>
    </row>
    <row r="145" spans="1:7" ht="15.75" customHeight="1">
      <c r="A145" s="184"/>
      <c r="B145" s="181"/>
      <c r="C145" s="79">
        <v>6</v>
      </c>
      <c r="D145" s="246" t="s">
        <v>268</v>
      </c>
      <c r="E145" s="247"/>
      <c r="F145" s="77" t="s">
        <v>269</v>
      </c>
      <c r="G145" s="79" t="s">
        <v>259</v>
      </c>
    </row>
    <row r="146" spans="1:7" ht="17.25" customHeight="1">
      <c r="A146" s="20"/>
      <c r="B146" s="181"/>
      <c r="C146" s="79">
        <v>7</v>
      </c>
      <c r="D146" s="246" t="s">
        <v>270</v>
      </c>
      <c r="E146" s="247"/>
      <c r="F146" s="77" t="s">
        <v>271</v>
      </c>
      <c r="G146" s="79" t="s">
        <v>259</v>
      </c>
    </row>
    <row r="147" spans="1:7" ht="17.25" customHeight="1">
      <c r="A147" s="20"/>
      <c r="B147" s="181"/>
      <c r="C147" s="79">
        <v>8</v>
      </c>
      <c r="D147" s="246" t="s">
        <v>272</v>
      </c>
      <c r="E147" s="247"/>
      <c r="F147" s="77" t="s">
        <v>273</v>
      </c>
      <c r="G147" s="79" t="s">
        <v>259</v>
      </c>
    </row>
    <row r="148" spans="1:7" ht="60.75" customHeight="1">
      <c r="A148" s="20"/>
      <c r="B148" s="181"/>
      <c r="C148" s="79">
        <v>9</v>
      </c>
      <c r="D148" s="246" t="s">
        <v>274</v>
      </c>
      <c r="E148" s="247"/>
      <c r="F148" s="77" t="s">
        <v>275</v>
      </c>
      <c r="G148" s="79"/>
    </row>
    <row r="149" spans="1:7" ht="15" customHeight="1">
      <c r="A149" s="20"/>
      <c r="B149" s="181"/>
      <c r="C149" s="79">
        <v>10</v>
      </c>
      <c r="D149" s="246" t="s">
        <v>276</v>
      </c>
      <c r="E149" s="247"/>
      <c r="F149" s="77" t="s">
        <v>277</v>
      </c>
      <c r="G149" s="79" t="s">
        <v>259</v>
      </c>
    </row>
    <row r="150" spans="1:7" ht="15" customHeight="1">
      <c r="A150" s="20"/>
      <c r="B150" s="181"/>
      <c r="C150" s="79">
        <v>11</v>
      </c>
      <c r="D150" s="246" t="s">
        <v>278</v>
      </c>
      <c r="E150" s="247"/>
      <c r="F150" s="77" t="s">
        <v>279</v>
      </c>
      <c r="G150" s="79" t="s">
        <v>259</v>
      </c>
    </row>
    <row r="151" spans="1:7" ht="15" customHeight="1">
      <c r="A151" s="20"/>
      <c r="B151" s="181"/>
      <c r="C151" s="79">
        <v>12</v>
      </c>
      <c r="D151" s="246" t="s">
        <v>280</v>
      </c>
      <c r="E151" s="247"/>
      <c r="F151" s="77" t="s">
        <v>261</v>
      </c>
      <c r="G151" s="79" t="s">
        <v>259</v>
      </c>
    </row>
    <row r="152" spans="1:7" ht="24" customHeight="1">
      <c r="A152" s="20"/>
      <c r="B152" s="181"/>
      <c r="C152" s="79">
        <v>13</v>
      </c>
      <c r="D152" s="244" t="s">
        <v>281</v>
      </c>
      <c r="E152" s="245"/>
      <c r="F152" s="79" t="s">
        <v>282</v>
      </c>
      <c r="G152" s="79" t="s">
        <v>259</v>
      </c>
    </row>
    <row r="153" spans="1:7" ht="15" customHeight="1">
      <c r="A153" s="20"/>
      <c r="B153" s="181"/>
      <c r="C153" s="79">
        <v>14</v>
      </c>
      <c r="D153" s="246" t="s">
        <v>452</v>
      </c>
      <c r="E153" s="247"/>
      <c r="F153" s="79" t="s">
        <v>282</v>
      </c>
      <c r="G153" s="79" t="s">
        <v>259</v>
      </c>
    </row>
    <row r="154" spans="1:7" ht="15" customHeight="1">
      <c r="A154" s="20"/>
      <c r="B154" s="181"/>
      <c r="C154" s="79">
        <v>15</v>
      </c>
      <c r="D154" s="246" t="s">
        <v>283</v>
      </c>
      <c r="E154" s="247"/>
      <c r="F154" s="79" t="s">
        <v>282</v>
      </c>
      <c r="G154" s="79" t="s">
        <v>259</v>
      </c>
    </row>
    <row r="155" spans="1:7" ht="15" customHeight="1">
      <c r="A155" s="20"/>
      <c r="B155" s="181"/>
      <c r="C155" s="79">
        <v>16</v>
      </c>
      <c r="D155" s="246" t="s">
        <v>284</v>
      </c>
      <c r="E155" s="247"/>
      <c r="F155" s="77" t="s">
        <v>285</v>
      </c>
      <c r="G155" s="79" t="s">
        <v>259</v>
      </c>
    </row>
    <row r="156" spans="1:7" ht="15" customHeight="1">
      <c r="A156" s="20"/>
      <c r="B156" s="181"/>
      <c r="C156" s="79">
        <v>17</v>
      </c>
      <c r="D156" s="246" t="s">
        <v>286</v>
      </c>
      <c r="E156" s="247"/>
      <c r="F156" s="77"/>
      <c r="G156" s="79" t="s">
        <v>259</v>
      </c>
    </row>
    <row r="157" spans="1:7" ht="15" customHeight="1">
      <c r="A157" s="20"/>
      <c r="B157" s="181"/>
      <c r="C157" s="79">
        <v>18</v>
      </c>
      <c r="D157" s="246" t="s">
        <v>287</v>
      </c>
      <c r="E157" s="247"/>
      <c r="F157" s="77" t="s">
        <v>267</v>
      </c>
      <c r="G157" s="79" t="s">
        <v>259</v>
      </c>
    </row>
    <row r="158" spans="1:7" ht="24.75" customHeight="1">
      <c r="A158" s="20"/>
      <c r="B158" s="181"/>
      <c r="C158" s="79">
        <v>19</v>
      </c>
      <c r="D158" s="246" t="s">
        <v>288</v>
      </c>
      <c r="E158" s="247"/>
      <c r="F158" s="77"/>
      <c r="G158" s="79" t="s">
        <v>259</v>
      </c>
    </row>
    <row r="159" spans="1:7" ht="13.5" customHeight="1">
      <c r="A159" s="20"/>
      <c r="B159" s="214"/>
      <c r="C159" s="79">
        <v>20</v>
      </c>
      <c r="D159" s="246" t="s">
        <v>289</v>
      </c>
      <c r="E159" s="247"/>
      <c r="F159" s="77"/>
      <c r="G159" s="79" t="s">
        <v>259</v>
      </c>
    </row>
    <row r="160" spans="1:7" ht="38.25" customHeight="1">
      <c r="A160" s="250" t="s">
        <v>385</v>
      </c>
      <c r="B160" s="251" t="s">
        <v>290</v>
      </c>
      <c r="C160" s="35">
        <v>1</v>
      </c>
      <c r="D160" s="253" t="s">
        <v>291</v>
      </c>
      <c r="E160" s="253"/>
      <c r="F160" s="80">
        <v>0.94</v>
      </c>
      <c r="G160" s="35" t="s">
        <v>292</v>
      </c>
    </row>
    <row r="161" spans="1:7" ht="38.25" customHeight="1">
      <c r="A161" s="250"/>
      <c r="B161" s="252"/>
      <c r="C161" s="81">
        <v>2</v>
      </c>
      <c r="D161" s="189" t="s">
        <v>293</v>
      </c>
      <c r="E161" s="221"/>
      <c r="F161" s="80">
        <v>0.74</v>
      </c>
      <c r="G161" s="35" t="s">
        <v>292</v>
      </c>
    </row>
    <row r="162" spans="1:7" ht="36" customHeight="1">
      <c r="A162" s="82"/>
      <c r="B162" s="252"/>
      <c r="C162" s="35">
        <v>3</v>
      </c>
      <c r="D162" s="253" t="s">
        <v>294</v>
      </c>
      <c r="E162" s="253"/>
      <c r="F162" s="80">
        <v>0.07</v>
      </c>
      <c r="G162" s="35" t="s">
        <v>292</v>
      </c>
    </row>
    <row r="163" spans="1:7" ht="39" customHeight="1">
      <c r="A163" s="82"/>
      <c r="B163" s="252"/>
      <c r="C163" s="35">
        <v>4</v>
      </c>
      <c r="D163" s="189" t="s">
        <v>295</v>
      </c>
      <c r="E163" s="221"/>
      <c r="F163" s="80">
        <v>0</v>
      </c>
      <c r="G163" s="35" t="s">
        <v>292</v>
      </c>
    </row>
    <row r="164" spans="1:7" ht="39" customHeight="1">
      <c r="A164" s="82"/>
      <c r="B164" s="252"/>
      <c r="C164" s="35">
        <v>5</v>
      </c>
      <c r="D164" s="189" t="s">
        <v>296</v>
      </c>
      <c r="E164" s="221"/>
      <c r="F164" s="80">
        <v>0.14</v>
      </c>
      <c r="G164" s="35" t="s">
        <v>292</v>
      </c>
    </row>
    <row r="165" spans="1:7" ht="36" customHeight="1">
      <c r="A165" s="82"/>
      <c r="B165" s="252"/>
      <c r="C165" s="35">
        <v>6</v>
      </c>
      <c r="D165" s="253" t="s">
        <v>297</v>
      </c>
      <c r="E165" s="253"/>
      <c r="F165" s="80">
        <v>0.4</v>
      </c>
      <c r="G165" s="35" t="s">
        <v>292</v>
      </c>
    </row>
    <row r="166" spans="1:7" ht="36" customHeight="1">
      <c r="A166" s="82"/>
      <c r="B166" s="252"/>
      <c r="C166" s="35">
        <v>7</v>
      </c>
      <c r="D166" s="189" t="s">
        <v>298</v>
      </c>
      <c r="E166" s="221"/>
      <c r="F166" s="80">
        <v>0.4</v>
      </c>
      <c r="G166" s="35" t="s">
        <v>292</v>
      </c>
    </row>
    <row r="167" spans="1:7" ht="38.25" customHeight="1">
      <c r="A167" s="82"/>
      <c r="B167" s="252"/>
      <c r="C167" s="35">
        <v>8</v>
      </c>
      <c r="D167" s="253" t="s">
        <v>299</v>
      </c>
      <c r="E167" s="253"/>
      <c r="F167" s="80">
        <v>0.3</v>
      </c>
      <c r="G167" s="35" t="s">
        <v>292</v>
      </c>
    </row>
    <row r="168" spans="1:7" ht="37.5" customHeight="1">
      <c r="A168" s="82"/>
      <c r="B168" s="252"/>
      <c r="C168" s="35">
        <v>9</v>
      </c>
      <c r="D168" s="253" t="s">
        <v>300</v>
      </c>
      <c r="E168" s="253"/>
      <c r="F168" s="80">
        <v>1.3</v>
      </c>
      <c r="G168" s="35" t="s">
        <v>292</v>
      </c>
    </row>
    <row r="169" spans="1:7" ht="39.75" customHeight="1">
      <c r="A169" s="82"/>
      <c r="B169" s="252"/>
      <c r="C169" s="35">
        <v>10</v>
      </c>
      <c r="D169" s="253" t="s">
        <v>301</v>
      </c>
      <c r="E169" s="253"/>
      <c r="F169" s="80">
        <v>0</v>
      </c>
      <c r="G169" s="35" t="s">
        <v>292</v>
      </c>
    </row>
    <row r="170" spans="1:7" ht="36" customHeight="1">
      <c r="A170" s="82"/>
      <c r="B170" s="252"/>
      <c r="C170" s="35">
        <v>11</v>
      </c>
      <c r="D170" s="174" t="s">
        <v>302</v>
      </c>
      <c r="E170" s="176"/>
      <c r="F170" s="80">
        <v>0.55</v>
      </c>
      <c r="G170" s="35" t="s">
        <v>292</v>
      </c>
    </row>
    <row r="171" spans="1:7" ht="37.5" customHeight="1">
      <c r="A171" s="82"/>
      <c r="B171" s="252"/>
      <c r="C171" s="35">
        <v>12</v>
      </c>
      <c r="D171" s="253" t="s">
        <v>303</v>
      </c>
      <c r="E171" s="253"/>
      <c r="F171" s="80">
        <v>0.32</v>
      </c>
      <c r="G171" s="35" t="s">
        <v>292</v>
      </c>
    </row>
    <row r="172" spans="1:7" ht="38.25" customHeight="1">
      <c r="A172" s="82"/>
      <c r="B172" s="252"/>
      <c r="C172" s="35">
        <v>13</v>
      </c>
      <c r="D172" s="253" t="s">
        <v>304</v>
      </c>
      <c r="E172" s="253"/>
      <c r="F172" s="80">
        <v>1.28</v>
      </c>
      <c r="G172" s="35" t="s">
        <v>292</v>
      </c>
    </row>
    <row r="173" spans="1:7" ht="36.75" customHeight="1">
      <c r="A173" s="83"/>
      <c r="B173" s="252"/>
      <c r="C173" s="35">
        <v>14</v>
      </c>
      <c r="D173" s="253" t="s">
        <v>305</v>
      </c>
      <c r="E173" s="253"/>
      <c r="F173" s="80">
        <v>1.1</v>
      </c>
      <c r="G173" s="35" t="s">
        <v>292</v>
      </c>
    </row>
    <row r="174" spans="1:7" ht="36.75" customHeight="1">
      <c r="A174" s="83"/>
      <c r="B174" s="252"/>
      <c r="C174" s="35">
        <v>15</v>
      </c>
      <c r="D174" s="253" t="s">
        <v>306</v>
      </c>
      <c r="E174" s="253"/>
      <c r="F174" s="84">
        <v>2.41</v>
      </c>
      <c r="G174" s="35" t="s">
        <v>292</v>
      </c>
    </row>
    <row r="175" spans="1:7" ht="39" customHeight="1">
      <c r="A175" s="85"/>
      <c r="B175" s="252"/>
      <c r="C175" s="35">
        <v>16</v>
      </c>
      <c r="D175" s="253" t="s">
        <v>307</v>
      </c>
      <c r="E175" s="253"/>
      <c r="F175" s="23">
        <v>1.08</v>
      </c>
      <c r="G175" s="35" t="s">
        <v>292</v>
      </c>
    </row>
    <row r="176" spans="1:7" ht="14.25" customHeight="1">
      <c r="A176" s="32">
        <v>6</v>
      </c>
      <c r="B176" s="254" t="s">
        <v>308</v>
      </c>
      <c r="C176" s="255"/>
      <c r="D176" s="255"/>
      <c r="E176" s="255"/>
      <c r="F176" s="256"/>
      <c r="G176" s="4"/>
    </row>
    <row r="177" spans="1:7" ht="61.5" customHeight="1">
      <c r="A177" s="11" t="s">
        <v>383</v>
      </c>
      <c r="B177" s="6" t="s">
        <v>309</v>
      </c>
      <c r="C177" s="6"/>
      <c r="D177" s="189" t="s">
        <v>310</v>
      </c>
      <c r="E177" s="221"/>
      <c r="F177" s="35"/>
      <c r="G177" s="35"/>
    </row>
    <row r="178" spans="1:7" ht="51" customHeight="1">
      <c r="A178" s="5" t="s">
        <v>385</v>
      </c>
      <c r="B178" s="6" t="s">
        <v>311</v>
      </c>
      <c r="C178" s="6"/>
      <c r="D178" s="189" t="s">
        <v>310</v>
      </c>
      <c r="E178" s="221"/>
      <c r="F178" s="35"/>
      <c r="G178" s="35"/>
    </row>
    <row r="179" spans="1:7" ht="50.25" customHeight="1">
      <c r="A179" s="11" t="s">
        <v>387</v>
      </c>
      <c r="B179" s="6" t="s">
        <v>312</v>
      </c>
      <c r="C179" s="6"/>
      <c r="D179" s="189" t="s">
        <v>310</v>
      </c>
      <c r="E179" s="221"/>
      <c r="F179" s="35"/>
      <c r="G179" s="35"/>
    </row>
    <row r="180" spans="2:7" ht="36">
      <c r="B180" s="6" t="s">
        <v>313</v>
      </c>
      <c r="C180" s="6"/>
      <c r="D180" s="189" t="s">
        <v>310</v>
      </c>
      <c r="E180" s="221"/>
      <c r="F180" s="35"/>
      <c r="G180" s="35"/>
    </row>
  </sheetData>
  <sheetProtection/>
  <mergeCells count="145">
    <mergeCell ref="D180:E180"/>
    <mergeCell ref="C20:F20"/>
    <mergeCell ref="C21:F21"/>
    <mergeCell ref="C22:F22"/>
    <mergeCell ref="C27:F27"/>
    <mergeCell ref="D174:E174"/>
    <mergeCell ref="D175:E175"/>
    <mergeCell ref="B176:F176"/>
    <mergeCell ref="D177:E177"/>
    <mergeCell ref="D178:E178"/>
    <mergeCell ref="D166:E166"/>
    <mergeCell ref="D167:E167"/>
    <mergeCell ref="D179:E179"/>
    <mergeCell ref="D168:E168"/>
    <mergeCell ref="D169:E169"/>
    <mergeCell ref="D170:E170"/>
    <mergeCell ref="D171:E171"/>
    <mergeCell ref="D172:E172"/>
    <mergeCell ref="D173:E173"/>
    <mergeCell ref="D156:E156"/>
    <mergeCell ref="D157:E157"/>
    <mergeCell ref="A160:A161"/>
    <mergeCell ref="B160:B175"/>
    <mergeCell ref="D160:E160"/>
    <mergeCell ref="D161:E161"/>
    <mergeCell ref="D162:E162"/>
    <mergeCell ref="D163:E163"/>
    <mergeCell ref="D164:E164"/>
    <mergeCell ref="D165:E165"/>
    <mergeCell ref="D148:E148"/>
    <mergeCell ref="D149:E149"/>
    <mergeCell ref="D154:E154"/>
    <mergeCell ref="D155:E155"/>
    <mergeCell ref="D150:E150"/>
    <mergeCell ref="D151:E151"/>
    <mergeCell ref="D152:E152"/>
    <mergeCell ref="D153:E153"/>
    <mergeCell ref="C136:F136"/>
    <mergeCell ref="D142:E142"/>
    <mergeCell ref="A137:A145"/>
    <mergeCell ref="B137:B159"/>
    <mergeCell ref="D137:E137"/>
    <mergeCell ref="D138:E138"/>
    <mergeCell ref="D139:E139"/>
    <mergeCell ref="D140:E140"/>
    <mergeCell ref="D158:E158"/>
    <mergeCell ref="D159:E159"/>
    <mergeCell ref="D141:E141"/>
    <mergeCell ref="D146:E146"/>
    <mergeCell ref="D147:E147"/>
    <mergeCell ref="D143:E143"/>
    <mergeCell ref="D144:E144"/>
    <mergeCell ref="D145:E145"/>
    <mergeCell ref="D118:E118"/>
    <mergeCell ref="D119:E119"/>
    <mergeCell ref="D132:E132"/>
    <mergeCell ref="D133:E133"/>
    <mergeCell ref="D122:E122"/>
    <mergeCell ref="D123:E123"/>
    <mergeCell ref="D124:E124"/>
    <mergeCell ref="D125:E125"/>
    <mergeCell ref="D128:E128"/>
    <mergeCell ref="D129:E129"/>
    <mergeCell ref="D126:E126"/>
    <mergeCell ref="D127:E127"/>
    <mergeCell ref="D120:E120"/>
    <mergeCell ref="D121:E121"/>
    <mergeCell ref="D134:E134"/>
    <mergeCell ref="C135:F135"/>
    <mergeCell ref="D130:E130"/>
    <mergeCell ref="D131:E131"/>
    <mergeCell ref="D116:E116"/>
    <mergeCell ref="D117:E117"/>
    <mergeCell ref="D110:E110"/>
    <mergeCell ref="D111:E111"/>
    <mergeCell ref="D112:E112"/>
    <mergeCell ref="D113:E113"/>
    <mergeCell ref="D106:E106"/>
    <mergeCell ref="D107:E107"/>
    <mergeCell ref="D114:E114"/>
    <mergeCell ref="D115:E115"/>
    <mergeCell ref="D108:E108"/>
    <mergeCell ref="D109:E109"/>
    <mergeCell ref="B95:F95"/>
    <mergeCell ref="A96:A136"/>
    <mergeCell ref="B97:B134"/>
    <mergeCell ref="D97:E97"/>
    <mergeCell ref="D98:E98"/>
    <mergeCell ref="D99:E99"/>
    <mergeCell ref="D100:E100"/>
    <mergeCell ref="D101:E101"/>
    <mergeCell ref="D104:E104"/>
    <mergeCell ref="D105:E105"/>
    <mergeCell ref="B67:E67"/>
    <mergeCell ref="B72:E72"/>
    <mergeCell ref="D102:E102"/>
    <mergeCell ref="D103:E103"/>
    <mergeCell ref="D89:E89"/>
    <mergeCell ref="D90:E90"/>
    <mergeCell ref="D91:E91"/>
    <mergeCell ref="D92:E92"/>
    <mergeCell ref="D93:E93"/>
    <mergeCell ref="D94:E94"/>
    <mergeCell ref="B83:E83"/>
    <mergeCell ref="B76:E76"/>
    <mergeCell ref="D88:E88"/>
    <mergeCell ref="C47:F47"/>
    <mergeCell ref="C48:F48"/>
    <mergeCell ref="B49:F49"/>
    <mergeCell ref="C50:F50"/>
    <mergeCell ref="C51:F51"/>
    <mergeCell ref="C53:F53"/>
    <mergeCell ref="B62:E62"/>
    <mergeCell ref="B28:G28"/>
    <mergeCell ref="C30:F30"/>
    <mergeCell ref="A31:A48"/>
    <mergeCell ref="C31:F31"/>
    <mergeCell ref="C32:F32"/>
    <mergeCell ref="B33:B44"/>
    <mergeCell ref="C33:F44"/>
    <mergeCell ref="G33:G37"/>
    <mergeCell ref="C45:F45"/>
    <mergeCell ref="C46:F46"/>
    <mergeCell ref="C13:F13"/>
    <mergeCell ref="C14:F14"/>
    <mergeCell ref="C23:F23"/>
    <mergeCell ref="B24:F24"/>
    <mergeCell ref="C25:F25"/>
    <mergeCell ref="C26:F26"/>
    <mergeCell ref="A15:A19"/>
    <mergeCell ref="B15:B19"/>
    <mergeCell ref="C8:F8"/>
    <mergeCell ref="C9:F9"/>
    <mergeCell ref="C10:F10"/>
    <mergeCell ref="C11:F11"/>
    <mergeCell ref="A12:A14"/>
    <mergeCell ref="C12:F12"/>
    <mergeCell ref="C6:F6"/>
    <mergeCell ref="A1:F1"/>
    <mergeCell ref="B3:F3"/>
    <mergeCell ref="A4:A5"/>
    <mergeCell ref="C4:F4"/>
    <mergeCell ref="C5:F5"/>
    <mergeCell ref="A7:A11"/>
    <mergeCell ref="C7:F7"/>
  </mergeCells>
  <hyperlinks>
    <hyperlink ref="C11" r:id="rId1" display="skudina.e@mail.ru"/>
  </hyperlinks>
  <printOptions/>
  <pageMargins left="0.11811023622047245" right="0.11811023622047245" top="0.7480314960629921" bottom="0.7480314960629921" header="0.31496062992125984" footer="0.31496062992125984"/>
  <pageSetup horizontalDpi="180" verticalDpi="180" orientation="portrait" paperSize="9" r:id="rId4"/>
  <legacyDrawing r:id="rId3"/>
  <oleObjects>
    <oleObject progId="Word.Document.8" shapeId="109161" r:id="rId2"/>
  </oleObjects>
</worksheet>
</file>

<file path=xl/worksheets/sheet2.xml><?xml version="1.0" encoding="utf-8"?>
<worksheet xmlns="http://schemas.openxmlformats.org/spreadsheetml/2006/main" xmlns:r="http://schemas.openxmlformats.org/officeDocument/2006/relationships">
  <dimension ref="A1:I353"/>
  <sheetViews>
    <sheetView zoomScalePageLayoutView="0" workbookViewId="0" topLeftCell="A109">
      <selection activeCell="E121" sqref="E121"/>
    </sheetView>
  </sheetViews>
  <sheetFormatPr defaultColWidth="9.140625" defaultRowHeight="15"/>
  <cols>
    <col min="1" max="1" width="58.28125" style="0" customWidth="1"/>
    <col min="2" max="2" width="24.00390625" style="0" customWidth="1"/>
  </cols>
  <sheetData>
    <row r="1" spans="1:5" ht="14.25">
      <c r="A1" s="140" t="s">
        <v>509</v>
      </c>
      <c r="B1" s="139"/>
      <c r="C1" s="139"/>
      <c r="D1" s="139"/>
      <c r="E1" s="89"/>
    </row>
    <row r="2" spans="1:5" ht="14.25">
      <c r="A2" s="140" t="s">
        <v>510</v>
      </c>
      <c r="B2" s="139"/>
      <c r="C2" s="139"/>
      <c r="D2" s="139"/>
      <c r="E2" s="89"/>
    </row>
    <row r="3" spans="1:5" ht="14.25">
      <c r="A3" s="114"/>
      <c r="B3" s="139"/>
      <c r="C3" s="139"/>
      <c r="D3" s="139"/>
      <c r="E3" s="89"/>
    </row>
    <row r="4" spans="1:5" ht="14.25">
      <c r="A4" s="114" t="s">
        <v>511</v>
      </c>
      <c r="B4" s="139"/>
      <c r="C4" s="139"/>
      <c r="D4" s="139"/>
      <c r="E4" s="89"/>
    </row>
    <row r="5" spans="1:5" ht="14.25">
      <c r="A5" s="114" t="s">
        <v>512</v>
      </c>
      <c r="B5" s="139"/>
      <c r="C5" s="139"/>
      <c r="D5" s="139"/>
      <c r="E5" s="89"/>
    </row>
    <row r="6" spans="1:5" ht="14.25">
      <c r="A6" s="114"/>
      <c r="B6" s="139"/>
      <c r="C6" s="139"/>
      <c r="D6" s="139"/>
      <c r="E6" s="89"/>
    </row>
    <row r="7" spans="1:5" ht="14.25">
      <c r="A7" s="114" t="s">
        <v>513</v>
      </c>
      <c r="B7" s="139"/>
      <c r="C7" s="139"/>
      <c r="D7" s="139"/>
      <c r="E7" s="89"/>
    </row>
    <row r="8" spans="1:5" ht="14.25">
      <c r="A8" s="114" t="s">
        <v>514</v>
      </c>
      <c r="B8" s="139"/>
      <c r="C8" s="139"/>
      <c r="D8" s="139"/>
      <c r="E8" s="89"/>
    </row>
    <row r="9" spans="1:5" ht="14.25">
      <c r="A9" s="114"/>
      <c r="B9" s="139"/>
      <c r="C9" s="139"/>
      <c r="D9" s="139"/>
      <c r="E9" s="89"/>
    </row>
    <row r="10" spans="1:5" ht="14.25">
      <c r="A10" s="140" t="s">
        <v>515</v>
      </c>
      <c r="B10" s="139"/>
      <c r="C10" s="139"/>
      <c r="D10" s="139"/>
      <c r="E10" s="89"/>
    </row>
    <row r="11" spans="1:5" ht="14.25">
      <c r="A11" s="114"/>
      <c r="B11" s="139"/>
      <c r="C11" s="139"/>
      <c r="D11" s="139"/>
      <c r="E11" s="89"/>
    </row>
    <row r="12" spans="1:5" ht="14.25">
      <c r="A12" s="114" t="s">
        <v>516</v>
      </c>
      <c r="B12" s="139"/>
      <c r="C12" s="139"/>
      <c r="D12" s="139"/>
      <c r="E12" s="89"/>
    </row>
    <row r="13" spans="1:5" ht="14.25">
      <c r="A13" s="114" t="s">
        <v>517</v>
      </c>
      <c r="B13" s="139"/>
      <c r="C13" s="139"/>
      <c r="D13" s="139"/>
      <c r="E13" s="89"/>
    </row>
    <row r="14" spans="1:5" ht="14.25">
      <c r="A14" s="114" t="s">
        <v>518</v>
      </c>
      <c r="B14" s="139"/>
      <c r="C14" s="139"/>
      <c r="D14" s="139"/>
      <c r="E14" s="89"/>
    </row>
    <row r="15" spans="1:5" ht="14.25">
      <c r="A15" s="114" t="s">
        <v>519</v>
      </c>
      <c r="B15" s="139"/>
      <c r="C15" s="139"/>
      <c r="D15" s="139"/>
      <c r="E15" s="89"/>
    </row>
    <row r="16" spans="1:5" ht="14.25">
      <c r="A16" s="114"/>
      <c r="B16" s="139"/>
      <c r="C16" s="139"/>
      <c r="D16" s="139"/>
      <c r="E16" s="89"/>
    </row>
    <row r="17" spans="1:5" ht="14.25">
      <c r="A17" s="114" t="s">
        <v>520</v>
      </c>
      <c r="B17" s="139"/>
      <c r="C17" s="139"/>
      <c r="D17" s="139"/>
      <c r="E17" s="89"/>
    </row>
    <row r="18" spans="1:5" ht="14.25">
      <c r="A18" s="114" t="s">
        <v>521</v>
      </c>
      <c r="B18" s="139"/>
      <c r="C18" s="139"/>
      <c r="D18" s="139"/>
      <c r="E18" s="89"/>
    </row>
    <row r="19" spans="1:5" ht="14.25">
      <c r="A19" s="114" t="s">
        <v>522</v>
      </c>
      <c r="B19" s="139"/>
      <c r="C19" s="139"/>
      <c r="D19" s="139"/>
      <c r="E19" s="89"/>
    </row>
    <row r="20" spans="1:5" ht="14.25">
      <c r="A20" s="114" t="s">
        <v>523</v>
      </c>
      <c r="B20" s="139"/>
      <c r="C20" s="139"/>
      <c r="D20" s="139"/>
      <c r="E20" s="89"/>
    </row>
    <row r="21" spans="1:5" ht="14.25">
      <c r="A21" s="114" t="s">
        <v>524</v>
      </c>
      <c r="B21" s="139"/>
      <c r="C21" s="139"/>
      <c r="D21" s="139"/>
      <c r="E21" s="89"/>
    </row>
    <row r="22" spans="1:5" ht="14.25">
      <c r="A22" s="114" t="s">
        <v>525</v>
      </c>
      <c r="B22" s="139"/>
      <c r="C22" s="139"/>
      <c r="D22" s="139"/>
      <c r="E22" s="89"/>
    </row>
    <row r="23" spans="1:5" ht="14.25">
      <c r="A23" s="114" t="s">
        <v>526</v>
      </c>
      <c r="B23" s="139"/>
      <c r="C23" s="139"/>
      <c r="D23" s="114" t="s">
        <v>325</v>
      </c>
      <c r="E23" s="89"/>
    </row>
    <row r="24" spans="1:5" ht="14.25">
      <c r="A24" s="114" t="s">
        <v>527</v>
      </c>
      <c r="B24" s="139"/>
      <c r="C24" s="139"/>
      <c r="D24" s="139"/>
      <c r="E24" s="89"/>
    </row>
    <row r="25" spans="1:5" ht="14.25">
      <c r="A25" s="114" t="s">
        <v>528</v>
      </c>
      <c r="B25" s="139"/>
      <c r="C25" s="139"/>
      <c r="D25" s="139"/>
      <c r="E25" s="89"/>
    </row>
    <row r="26" spans="1:5" ht="14.25">
      <c r="A26" s="114" t="s">
        <v>529</v>
      </c>
      <c r="B26" s="139"/>
      <c r="C26" s="139"/>
      <c r="D26" s="139"/>
      <c r="E26" s="89"/>
    </row>
    <row r="27" spans="1:5" ht="14.25">
      <c r="A27" s="114" t="s">
        <v>530</v>
      </c>
      <c r="B27" s="139"/>
      <c r="C27" s="139"/>
      <c r="D27" s="139"/>
      <c r="E27" s="89"/>
    </row>
    <row r="28" spans="1:5" ht="14.25">
      <c r="A28" s="114" t="s">
        <v>531</v>
      </c>
      <c r="B28" s="139"/>
      <c r="C28" s="139"/>
      <c r="D28" s="139"/>
      <c r="E28" s="89"/>
    </row>
    <row r="29" spans="1:5" ht="14.25">
      <c r="A29" s="114" t="s">
        <v>532</v>
      </c>
      <c r="B29" s="139"/>
      <c r="C29" s="139"/>
      <c r="D29" s="139"/>
      <c r="E29" s="89"/>
    </row>
    <row r="30" spans="1:5" ht="14.25">
      <c r="A30" s="114" t="s">
        <v>533</v>
      </c>
      <c r="B30" s="139"/>
      <c r="C30" s="139"/>
      <c r="D30" s="139"/>
      <c r="E30" s="89"/>
    </row>
    <row r="31" spans="1:5" ht="14.25">
      <c r="A31" s="114" t="s">
        <v>534</v>
      </c>
      <c r="B31" s="139"/>
      <c r="C31" s="139"/>
      <c r="D31" s="139"/>
      <c r="E31" s="89"/>
    </row>
    <row r="32" spans="1:5" ht="14.25">
      <c r="A32" s="114"/>
      <c r="B32" s="139"/>
      <c r="C32" s="139"/>
      <c r="D32" s="139"/>
      <c r="E32" s="89"/>
    </row>
    <row r="33" spans="1:5" ht="14.25">
      <c r="A33" s="140" t="s">
        <v>535</v>
      </c>
      <c r="B33" s="139"/>
      <c r="C33" s="139"/>
      <c r="D33" s="139"/>
      <c r="E33" s="89"/>
    </row>
    <row r="34" spans="1:5" ht="14.25">
      <c r="A34" s="114"/>
      <c r="B34" s="139"/>
      <c r="C34" s="139"/>
      <c r="D34" s="139"/>
      <c r="E34" s="89"/>
    </row>
    <row r="35" spans="1:5" ht="15">
      <c r="A35" s="114" t="s">
        <v>536</v>
      </c>
      <c r="B35" s="139"/>
      <c r="C35" s="139"/>
      <c r="D35" s="139"/>
      <c r="E35" s="89"/>
    </row>
    <row r="36" spans="1:5" ht="14.25">
      <c r="A36" s="114"/>
      <c r="B36" s="139"/>
      <c r="C36" s="139"/>
      <c r="D36" s="139"/>
      <c r="E36" s="89"/>
    </row>
    <row r="37" spans="1:5" ht="14.25">
      <c r="A37" s="114" t="s">
        <v>537</v>
      </c>
      <c r="B37" s="139"/>
      <c r="C37" s="139"/>
      <c r="D37" s="139"/>
      <c r="E37" s="89"/>
    </row>
    <row r="38" spans="1:5" ht="14.25">
      <c r="A38" s="114" t="s">
        <v>538</v>
      </c>
      <c r="B38" s="139"/>
      <c r="C38" s="139"/>
      <c r="D38" s="139"/>
      <c r="E38" s="89"/>
    </row>
    <row r="39" spans="1:5" ht="14.25">
      <c r="A39" s="114" t="s">
        <v>539</v>
      </c>
      <c r="B39" s="139"/>
      <c r="C39" s="139"/>
      <c r="D39" s="139"/>
      <c r="E39" s="89"/>
    </row>
    <row r="40" spans="1:5" ht="14.25">
      <c r="A40" s="114" t="s">
        <v>540</v>
      </c>
      <c r="B40" s="139"/>
      <c r="C40" s="139"/>
      <c r="D40" s="139"/>
      <c r="E40" s="89"/>
    </row>
    <row r="41" spans="1:5" ht="14.25">
      <c r="A41" s="114" t="s">
        <v>541</v>
      </c>
      <c r="B41" s="139"/>
      <c r="C41" s="139"/>
      <c r="D41" s="139"/>
      <c r="E41" s="89"/>
    </row>
    <row r="42" spans="1:5" ht="14.25">
      <c r="A42" s="114" t="s">
        <v>542</v>
      </c>
      <c r="B42" s="139"/>
      <c r="C42" s="139"/>
      <c r="D42" s="139"/>
      <c r="E42" s="89"/>
    </row>
    <row r="43" spans="1:5" ht="14.25">
      <c r="A43" s="114" t="s">
        <v>543</v>
      </c>
      <c r="B43" s="139"/>
      <c r="C43" s="139"/>
      <c r="D43" s="139"/>
      <c r="E43" s="89"/>
    </row>
    <row r="44" spans="1:5" ht="14.25">
      <c r="A44" s="114" t="s">
        <v>544</v>
      </c>
      <c r="B44" s="139"/>
      <c r="C44" s="139"/>
      <c r="D44" s="139"/>
      <c r="E44" s="89"/>
    </row>
    <row r="45" spans="1:5" ht="14.25">
      <c r="A45" s="114" t="s">
        <v>545</v>
      </c>
      <c r="B45" s="139"/>
      <c r="C45" s="139"/>
      <c r="D45" s="139"/>
      <c r="E45" s="89"/>
    </row>
    <row r="46" spans="1:5" ht="14.25">
      <c r="A46" s="114" t="s">
        <v>546</v>
      </c>
      <c r="B46" s="139"/>
      <c r="C46" s="139"/>
      <c r="D46" s="139"/>
      <c r="E46" s="89"/>
    </row>
    <row r="47" spans="1:5" ht="14.25">
      <c r="A47" s="114" t="s">
        <v>547</v>
      </c>
      <c r="B47" s="139"/>
      <c r="C47" s="139"/>
      <c r="D47" s="139"/>
      <c r="E47" s="89"/>
    </row>
    <row r="48" spans="1:5" ht="14.25">
      <c r="A48" s="114" t="s">
        <v>548</v>
      </c>
      <c r="B48" s="139"/>
      <c r="C48" s="139"/>
      <c r="D48" s="139"/>
      <c r="E48" s="89"/>
    </row>
    <row r="49" spans="1:5" ht="14.25">
      <c r="A49" s="114" t="s">
        <v>549</v>
      </c>
      <c r="B49" s="139"/>
      <c r="C49" s="139"/>
      <c r="D49" s="139"/>
      <c r="E49" s="89"/>
    </row>
    <row r="50" spans="1:5" ht="14.25">
      <c r="A50" s="114" t="s">
        <v>550</v>
      </c>
      <c r="B50" s="139"/>
      <c r="C50" s="139"/>
      <c r="D50" s="139"/>
      <c r="E50" s="89"/>
    </row>
    <row r="51" spans="1:5" ht="14.25">
      <c r="A51" s="114" t="s">
        <v>551</v>
      </c>
      <c r="B51" s="139"/>
      <c r="C51" s="139"/>
      <c r="D51" s="139"/>
      <c r="E51" s="89"/>
    </row>
    <row r="52" spans="1:5" ht="14.25">
      <c r="A52" s="114" t="s">
        <v>552</v>
      </c>
      <c r="B52" s="139"/>
      <c r="C52" s="139"/>
      <c r="D52" s="139"/>
      <c r="E52" s="89"/>
    </row>
    <row r="53" spans="1:5" ht="14.25">
      <c r="A53" s="114" t="s">
        <v>553</v>
      </c>
      <c r="B53" s="139"/>
      <c r="C53" s="139"/>
      <c r="D53" s="139"/>
      <c r="E53" s="89"/>
    </row>
    <row r="54" spans="1:5" ht="14.25">
      <c r="A54" s="114" t="s">
        <v>554</v>
      </c>
      <c r="B54" s="139"/>
      <c r="C54" s="139"/>
      <c r="D54" s="139"/>
      <c r="E54" s="89"/>
    </row>
    <row r="55" spans="1:5" ht="14.25">
      <c r="A55" s="114" t="s">
        <v>555</v>
      </c>
      <c r="B55" s="139"/>
      <c r="C55" s="139"/>
      <c r="D55" s="139"/>
      <c r="E55" s="89"/>
    </row>
    <row r="56" spans="1:5" ht="14.25">
      <c r="A56" s="114" t="s">
        <v>556</v>
      </c>
      <c r="B56" s="139"/>
      <c r="C56" s="139"/>
      <c r="D56" s="139"/>
      <c r="E56" s="89"/>
    </row>
    <row r="57" spans="1:5" ht="14.25">
      <c r="A57" s="114" t="s">
        <v>557</v>
      </c>
      <c r="B57" s="139"/>
      <c r="C57" s="139"/>
      <c r="D57" s="139"/>
      <c r="E57" s="89"/>
    </row>
    <row r="58" spans="1:5" ht="14.25">
      <c r="A58" s="114"/>
      <c r="B58" s="139"/>
      <c r="C58" s="139"/>
      <c r="D58" s="139"/>
      <c r="E58" s="89"/>
    </row>
    <row r="59" spans="1:5" ht="14.25">
      <c r="A59" s="140" t="s">
        <v>558</v>
      </c>
      <c r="B59" s="139"/>
      <c r="C59" s="139"/>
      <c r="D59" s="139"/>
      <c r="E59" s="89"/>
    </row>
    <row r="60" spans="1:5" ht="14.25">
      <c r="A60" s="114" t="s">
        <v>559</v>
      </c>
      <c r="B60" s="139"/>
      <c r="C60" s="139"/>
      <c r="D60" s="139"/>
      <c r="E60" s="89"/>
    </row>
    <row r="61" spans="1:5" ht="14.25">
      <c r="A61" s="114" t="s">
        <v>560</v>
      </c>
      <c r="B61" s="139"/>
      <c r="C61" s="139"/>
      <c r="D61" s="139"/>
      <c r="E61" s="89"/>
    </row>
    <row r="62" spans="1:5" ht="14.25">
      <c r="A62" s="114" t="s">
        <v>561</v>
      </c>
      <c r="B62" s="139"/>
      <c r="C62" s="139"/>
      <c r="D62" s="139"/>
      <c r="E62" s="89"/>
    </row>
    <row r="63" spans="1:5" ht="14.25">
      <c r="A63" s="114" t="s">
        <v>562</v>
      </c>
      <c r="B63" s="139"/>
      <c r="C63" s="139"/>
      <c r="D63" s="139"/>
      <c r="E63" s="89"/>
    </row>
    <row r="64" spans="1:5" ht="14.25">
      <c r="A64" s="114" t="s">
        <v>563</v>
      </c>
      <c r="B64" s="139"/>
      <c r="C64" s="139"/>
      <c r="D64" s="139"/>
      <c r="E64" s="89"/>
    </row>
    <row r="65" spans="1:5" ht="14.25">
      <c r="A65" s="114" t="s">
        <v>564</v>
      </c>
      <c r="B65" s="114" t="s">
        <v>565</v>
      </c>
      <c r="C65" s="139"/>
      <c r="D65" s="139"/>
      <c r="E65" s="89"/>
    </row>
    <row r="66" spans="1:5" ht="14.25">
      <c r="A66" s="114" t="s">
        <v>566</v>
      </c>
      <c r="B66" s="114" t="s">
        <v>567</v>
      </c>
      <c r="C66" s="139"/>
      <c r="D66" s="139"/>
      <c r="E66" s="91"/>
    </row>
    <row r="67" spans="1:5" ht="14.25">
      <c r="A67" s="114" t="s">
        <v>568</v>
      </c>
      <c r="B67" s="114" t="s">
        <v>569</v>
      </c>
      <c r="C67" s="139"/>
      <c r="D67" s="139"/>
      <c r="E67" s="89"/>
    </row>
    <row r="68" spans="1:5" ht="14.25">
      <c r="A68" s="114" t="s">
        <v>570</v>
      </c>
      <c r="B68" s="114" t="s">
        <v>571</v>
      </c>
      <c r="C68" s="139"/>
      <c r="D68" s="139"/>
      <c r="E68" s="89"/>
    </row>
    <row r="69" spans="1:5" ht="14.25">
      <c r="A69" s="114" t="s">
        <v>572</v>
      </c>
      <c r="B69" s="139"/>
      <c r="C69" s="139"/>
      <c r="D69" s="139"/>
      <c r="E69" s="89"/>
    </row>
    <row r="70" spans="1:5" ht="14.25">
      <c r="A70" s="114" t="s">
        <v>573</v>
      </c>
      <c r="B70" s="139"/>
      <c r="C70" s="139"/>
      <c r="D70" s="139"/>
      <c r="E70" s="89"/>
    </row>
    <row r="71" spans="1:5" ht="14.25">
      <c r="A71" s="114" t="s">
        <v>574</v>
      </c>
      <c r="B71" s="139"/>
      <c r="C71" s="139"/>
      <c r="D71" s="139"/>
      <c r="E71" s="89"/>
    </row>
    <row r="72" spans="1:5" ht="14.25">
      <c r="A72" s="114" t="s">
        <v>575</v>
      </c>
      <c r="B72" s="139"/>
      <c r="C72" s="139"/>
      <c r="D72" s="139"/>
      <c r="E72" s="89"/>
    </row>
    <row r="73" spans="1:5" ht="14.25">
      <c r="A73" s="114" t="s">
        <v>576</v>
      </c>
      <c r="B73" s="114" t="s">
        <v>577</v>
      </c>
      <c r="C73" s="139"/>
      <c r="D73" s="139"/>
      <c r="E73" s="89"/>
    </row>
    <row r="74" spans="1:5" ht="14.25">
      <c r="A74" s="114" t="s">
        <v>578</v>
      </c>
      <c r="B74" s="139"/>
      <c r="C74" s="139"/>
      <c r="D74" s="139"/>
      <c r="E74" s="89"/>
    </row>
    <row r="75" spans="1:5" ht="14.25">
      <c r="A75" s="114" t="s">
        <v>579</v>
      </c>
      <c r="B75" s="139"/>
      <c r="C75" s="139"/>
      <c r="D75" s="139"/>
      <c r="E75" s="89"/>
    </row>
    <row r="76" spans="1:5" ht="14.25">
      <c r="A76" s="114" t="s">
        <v>580</v>
      </c>
      <c r="B76" s="139"/>
      <c r="C76" s="139"/>
      <c r="D76" s="139"/>
      <c r="E76" s="89"/>
    </row>
    <row r="77" spans="1:5" ht="14.25">
      <c r="A77" s="114" t="s">
        <v>581</v>
      </c>
      <c r="B77" s="139"/>
      <c r="C77" s="139"/>
      <c r="D77" s="139"/>
      <c r="E77" s="89"/>
    </row>
    <row r="78" spans="1:5" ht="14.25">
      <c r="A78" s="114"/>
      <c r="B78" s="139"/>
      <c r="C78" s="139"/>
      <c r="D78" s="139"/>
      <c r="E78" s="89"/>
    </row>
    <row r="79" spans="1:5" ht="14.25">
      <c r="A79" s="114" t="s">
        <v>582</v>
      </c>
      <c r="B79" s="139"/>
      <c r="C79" s="139"/>
      <c r="D79" s="139"/>
      <c r="E79" s="89"/>
    </row>
    <row r="80" spans="1:5" ht="14.25">
      <c r="A80" s="114" t="s">
        <v>583</v>
      </c>
      <c r="B80" s="139"/>
      <c r="C80" s="139"/>
      <c r="D80" s="139"/>
      <c r="E80" s="89"/>
    </row>
    <row r="81" spans="1:5" ht="14.25">
      <c r="A81" s="114" t="s">
        <v>584</v>
      </c>
      <c r="B81" s="139"/>
      <c r="C81" s="139"/>
      <c r="D81" s="139"/>
      <c r="E81" s="89"/>
    </row>
    <row r="82" spans="1:5" ht="14.25">
      <c r="A82" s="114" t="s">
        <v>585</v>
      </c>
      <c r="B82" s="139"/>
      <c r="C82" s="139"/>
      <c r="D82" s="139"/>
      <c r="E82" s="89"/>
    </row>
    <row r="83" spans="1:5" ht="14.25">
      <c r="A83" s="114" t="s">
        <v>586</v>
      </c>
      <c r="B83" s="139"/>
      <c r="C83" s="139"/>
      <c r="D83" s="139"/>
      <c r="E83" s="89"/>
    </row>
    <row r="84" spans="1:5" ht="14.25">
      <c r="A84" s="114" t="s">
        <v>587</v>
      </c>
      <c r="B84" s="139"/>
      <c r="C84" s="139"/>
      <c r="D84" s="139"/>
      <c r="E84" s="89"/>
    </row>
    <row r="85" spans="1:5" ht="14.25">
      <c r="A85" s="114" t="s">
        <v>588</v>
      </c>
      <c r="B85" s="139"/>
      <c r="C85" s="139"/>
      <c r="D85" s="139"/>
      <c r="E85" s="89"/>
    </row>
    <row r="86" spans="1:5" ht="14.25">
      <c r="A86" s="114" t="s">
        <v>589</v>
      </c>
      <c r="B86" s="139"/>
      <c r="C86" s="139"/>
      <c r="D86" s="139"/>
      <c r="E86" s="89"/>
    </row>
    <row r="87" spans="1:5" ht="14.25">
      <c r="A87" s="114" t="s">
        <v>590</v>
      </c>
      <c r="B87" s="139"/>
      <c r="C87" s="139"/>
      <c r="D87" s="139"/>
      <c r="E87" s="89"/>
    </row>
    <row r="88" spans="1:5" ht="14.25">
      <c r="A88" s="114" t="s">
        <v>591</v>
      </c>
      <c r="B88" s="139"/>
      <c r="C88" s="139"/>
      <c r="D88" s="139"/>
      <c r="E88" s="89"/>
    </row>
    <row r="89" spans="1:5" ht="14.25">
      <c r="A89" s="114"/>
      <c r="B89" s="139"/>
      <c r="C89" s="139"/>
      <c r="D89" s="139"/>
      <c r="E89" s="89"/>
    </row>
    <row r="90" spans="1:5" ht="14.25">
      <c r="A90" s="114" t="s">
        <v>615</v>
      </c>
      <c r="B90" s="114" t="s">
        <v>616</v>
      </c>
      <c r="C90" s="139"/>
      <c r="D90" s="139"/>
      <c r="E90" s="89"/>
    </row>
    <row r="91" spans="1:5" ht="14.25">
      <c r="A91" s="114"/>
      <c r="B91" s="139"/>
      <c r="C91" s="139"/>
      <c r="D91" s="139"/>
      <c r="E91" s="89"/>
    </row>
    <row r="92" spans="1:5" ht="14.25">
      <c r="A92" s="140" t="s">
        <v>617</v>
      </c>
      <c r="B92" s="139"/>
      <c r="C92" s="139"/>
      <c r="D92" s="139"/>
      <c r="E92" s="89"/>
    </row>
    <row r="93" spans="1:5" ht="14.25">
      <c r="A93" s="114" t="s">
        <v>618</v>
      </c>
      <c r="B93" s="114" t="s">
        <v>619</v>
      </c>
      <c r="C93" s="139"/>
      <c r="D93" s="139"/>
      <c r="E93" s="89"/>
    </row>
    <row r="94" spans="1:5" ht="14.25">
      <c r="A94" s="114" t="s">
        <v>620</v>
      </c>
      <c r="B94" s="114" t="s">
        <v>621</v>
      </c>
      <c r="C94" s="139"/>
      <c r="D94" s="139"/>
      <c r="E94" s="89"/>
    </row>
    <row r="95" spans="1:5" ht="14.25">
      <c r="A95" s="114" t="s">
        <v>622</v>
      </c>
      <c r="B95" s="114" t="s">
        <v>623</v>
      </c>
      <c r="C95" s="139"/>
      <c r="D95" s="139"/>
      <c r="E95" s="89"/>
    </row>
    <row r="96" spans="1:5" ht="14.25">
      <c r="A96" s="114" t="s">
        <v>624</v>
      </c>
      <c r="B96" s="114" t="s">
        <v>625</v>
      </c>
      <c r="C96" s="139"/>
      <c r="D96" s="139"/>
      <c r="E96" s="89"/>
    </row>
    <row r="97" spans="1:5" ht="14.25">
      <c r="A97" s="114" t="s">
        <v>626</v>
      </c>
      <c r="B97" s="139"/>
      <c r="C97" s="139"/>
      <c r="D97" s="139"/>
      <c r="E97" s="89"/>
    </row>
    <row r="98" spans="1:5" ht="14.25">
      <c r="A98" s="114"/>
      <c r="B98" s="139"/>
      <c r="C98" s="139"/>
      <c r="D98" s="139"/>
      <c r="E98" s="89"/>
    </row>
    <row r="99" spans="1:5" ht="14.25">
      <c r="A99" s="114"/>
      <c r="B99" s="139"/>
      <c r="C99" s="139"/>
      <c r="D99" s="139"/>
      <c r="E99" s="89"/>
    </row>
    <row r="100" spans="1:5" ht="14.25">
      <c r="A100" s="114"/>
      <c r="B100" s="139"/>
      <c r="C100" s="139"/>
      <c r="D100" s="139"/>
      <c r="E100" s="89"/>
    </row>
    <row r="101" spans="1:5" ht="14.25">
      <c r="A101" s="114" t="s">
        <v>627</v>
      </c>
      <c r="B101" s="139"/>
      <c r="C101" s="139"/>
      <c r="D101" s="139"/>
      <c r="E101" s="89"/>
    </row>
    <row r="102" spans="1:5" ht="14.25">
      <c r="A102" s="114"/>
      <c r="B102" s="139"/>
      <c r="C102" s="139"/>
      <c r="D102" s="139"/>
      <c r="E102" s="89"/>
    </row>
    <row r="103" spans="1:5" ht="14.25">
      <c r="A103" s="114" t="s">
        <v>628</v>
      </c>
      <c r="B103" s="139"/>
      <c r="C103" s="139"/>
      <c r="D103" s="139"/>
      <c r="E103" s="89"/>
    </row>
    <row r="104" spans="1:5" ht="14.25">
      <c r="A104" s="114" t="s">
        <v>629</v>
      </c>
      <c r="B104" s="139"/>
      <c r="C104" s="139"/>
      <c r="D104" s="139"/>
      <c r="E104" s="89"/>
    </row>
    <row r="105" spans="1:5" ht="14.25">
      <c r="A105" s="114" t="s">
        <v>630</v>
      </c>
      <c r="B105" s="139"/>
      <c r="C105" s="139"/>
      <c r="D105" s="139"/>
      <c r="E105" s="89"/>
    </row>
    <row r="106" spans="1:5" ht="14.25">
      <c r="A106" s="114"/>
      <c r="B106" s="139"/>
      <c r="C106" s="139"/>
      <c r="D106" s="139"/>
      <c r="E106" s="89"/>
    </row>
    <row r="107" spans="1:5" ht="14.25">
      <c r="A107" s="114"/>
      <c r="B107" s="139"/>
      <c r="C107" s="139"/>
      <c r="D107" s="139"/>
      <c r="E107" s="89"/>
    </row>
    <row r="108" spans="1:5" ht="14.25">
      <c r="A108" s="140" t="s">
        <v>631</v>
      </c>
      <c r="B108" s="139"/>
      <c r="C108" s="139"/>
      <c r="D108" s="139"/>
      <c r="E108" s="89"/>
    </row>
    <row r="109" spans="1:5" ht="14.25">
      <c r="A109" s="114"/>
      <c r="B109" s="139"/>
      <c r="C109" s="139"/>
      <c r="D109" s="139"/>
      <c r="E109" s="89"/>
    </row>
    <row r="110" spans="1:5" ht="14.25">
      <c r="A110" s="114" t="s">
        <v>632</v>
      </c>
      <c r="B110" s="139"/>
      <c r="C110" s="139"/>
      <c r="D110" s="139"/>
      <c r="E110" s="89"/>
    </row>
    <row r="111" spans="1:5" ht="14.25">
      <c r="A111" s="114" t="s">
        <v>637</v>
      </c>
      <c r="B111" s="139"/>
      <c r="C111" s="139"/>
      <c r="D111" s="139"/>
      <c r="E111" s="89"/>
    </row>
    <row r="112" spans="1:5" ht="14.25">
      <c r="A112" s="114" t="s">
        <v>638</v>
      </c>
      <c r="B112" s="139"/>
      <c r="C112" s="139"/>
      <c r="D112" s="139"/>
      <c r="E112" s="89"/>
    </row>
    <row r="113" spans="1:5" ht="14.25">
      <c r="A113" s="114" t="s">
        <v>639</v>
      </c>
      <c r="B113" s="139"/>
      <c r="C113" s="139"/>
      <c r="D113" s="139"/>
      <c r="E113" s="89"/>
    </row>
    <row r="114" spans="1:5" ht="14.25">
      <c r="A114" s="114" t="s">
        <v>640</v>
      </c>
      <c r="B114" s="139"/>
      <c r="C114" s="139"/>
      <c r="D114" s="139"/>
      <c r="E114" s="89"/>
    </row>
    <row r="115" spans="1:5" ht="14.25">
      <c r="A115" s="114" t="s">
        <v>641</v>
      </c>
      <c r="B115" s="139"/>
      <c r="C115" s="139"/>
      <c r="D115" s="139"/>
      <c r="E115" s="89"/>
    </row>
    <row r="116" spans="1:5" ht="14.25">
      <c r="A116" s="114" t="s">
        <v>642</v>
      </c>
      <c r="B116" s="139"/>
      <c r="C116" s="139"/>
      <c r="D116" s="139"/>
      <c r="E116" s="89"/>
    </row>
    <row r="117" spans="1:5" ht="14.25">
      <c r="A117" s="114" t="s">
        <v>643</v>
      </c>
      <c r="B117" s="139"/>
      <c r="C117" s="139"/>
      <c r="D117" s="139"/>
      <c r="E117" s="89"/>
    </row>
    <row r="118" spans="1:5" ht="15" thickBot="1">
      <c r="A118" s="114"/>
      <c r="B118" s="139"/>
      <c r="C118" s="139"/>
      <c r="D118" s="139"/>
      <c r="E118" s="89"/>
    </row>
    <row r="119" spans="1:5" ht="36" thickBot="1">
      <c r="A119" s="141" t="s">
        <v>644</v>
      </c>
      <c r="B119" s="142" t="s">
        <v>645</v>
      </c>
      <c r="C119" s="139"/>
      <c r="D119" s="139"/>
      <c r="E119" s="89"/>
    </row>
    <row r="120" spans="1:5" ht="15" thickBot="1">
      <c r="A120" s="143" t="s">
        <v>613</v>
      </c>
      <c r="B120" s="144" t="s">
        <v>614</v>
      </c>
      <c r="C120" s="139"/>
      <c r="D120" s="139"/>
      <c r="E120" s="89"/>
    </row>
    <row r="121" spans="1:5" ht="15" thickBot="1">
      <c r="A121" s="143" t="s">
        <v>646</v>
      </c>
      <c r="B121" s="145" t="s">
        <v>647</v>
      </c>
      <c r="C121" s="139"/>
      <c r="D121" s="139"/>
      <c r="E121" s="89"/>
    </row>
    <row r="122" spans="1:5" ht="15" thickBot="1">
      <c r="A122" s="143" t="s">
        <v>648</v>
      </c>
      <c r="B122" s="145" t="s">
        <v>649</v>
      </c>
      <c r="C122" s="139"/>
      <c r="D122" s="139"/>
      <c r="E122" s="89"/>
    </row>
    <row r="123" spans="1:5" ht="15" thickBot="1">
      <c r="A123" s="143" t="s">
        <v>650</v>
      </c>
      <c r="B123" s="145" t="s">
        <v>651</v>
      </c>
      <c r="C123" s="139"/>
      <c r="D123" s="139"/>
      <c r="E123" s="89"/>
    </row>
    <row r="124" spans="1:5" ht="24" thickBot="1">
      <c r="A124" s="143" t="s">
        <v>652</v>
      </c>
      <c r="B124" s="145" t="s">
        <v>651</v>
      </c>
      <c r="C124" s="139"/>
      <c r="D124" s="139"/>
      <c r="E124" s="89"/>
    </row>
    <row r="125" spans="1:5" ht="36" thickBot="1">
      <c r="A125" s="143" t="s">
        <v>653</v>
      </c>
      <c r="B125" s="145" t="s">
        <v>647</v>
      </c>
      <c r="C125" s="139"/>
      <c r="D125" s="139"/>
      <c r="E125" s="89"/>
    </row>
    <row r="126" spans="1:5" ht="24" thickBot="1">
      <c r="A126" s="143" t="s">
        <v>654</v>
      </c>
      <c r="B126" s="145" t="s">
        <v>649</v>
      </c>
      <c r="C126" s="139"/>
      <c r="D126" s="139"/>
      <c r="E126" s="89"/>
    </row>
    <row r="127" spans="1:5" ht="24" thickBot="1">
      <c r="A127" s="143" t="s">
        <v>0</v>
      </c>
      <c r="B127" s="145" t="s">
        <v>1</v>
      </c>
      <c r="C127" s="139"/>
      <c r="D127" s="139"/>
      <c r="E127" s="89"/>
    </row>
    <row r="128" spans="1:5" ht="24" thickBot="1">
      <c r="A128" s="143" t="s">
        <v>2</v>
      </c>
      <c r="B128" s="145" t="s">
        <v>647</v>
      </c>
      <c r="C128" s="139"/>
      <c r="D128" s="139"/>
      <c r="E128" s="89"/>
    </row>
    <row r="129" spans="1:5" ht="24" thickBot="1">
      <c r="A129" s="143" t="s">
        <v>3</v>
      </c>
      <c r="B129" s="145" t="s">
        <v>4</v>
      </c>
      <c r="C129" s="139"/>
      <c r="D129" s="139"/>
      <c r="E129" s="89"/>
    </row>
    <row r="130" spans="1:5" ht="48" thickBot="1">
      <c r="A130" s="143" t="s">
        <v>5</v>
      </c>
      <c r="B130" s="145" t="s">
        <v>647</v>
      </c>
      <c r="C130" s="139"/>
      <c r="D130" s="139"/>
      <c r="E130" s="89"/>
    </row>
    <row r="131" spans="1:5" ht="15" thickBot="1">
      <c r="A131" s="143" t="s">
        <v>6</v>
      </c>
      <c r="B131" s="145" t="s">
        <v>4</v>
      </c>
      <c r="C131" s="139"/>
      <c r="D131" s="139"/>
      <c r="E131" s="89"/>
    </row>
    <row r="132" spans="1:5" ht="24" thickBot="1">
      <c r="A132" s="143" t="s">
        <v>7</v>
      </c>
      <c r="B132" s="145" t="s">
        <v>1</v>
      </c>
      <c r="C132" s="139"/>
      <c r="D132" s="139"/>
      <c r="E132" s="89"/>
    </row>
    <row r="133" spans="1:5" ht="24" thickBot="1">
      <c r="A133" s="143" t="s">
        <v>8</v>
      </c>
      <c r="B133" s="145" t="s">
        <v>1</v>
      </c>
      <c r="C133" s="139"/>
      <c r="D133" s="139"/>
      <c r="E133" s="89"/>
    </row>
    <row r="134" spans="1:5" ht="36" thickBot="1">
      <c r="A134" s="143" t="s">
        <v>9</v>
      </c>
      <c r="B134" s="145" t="s">
        <v>1</v>
      </c>
      <c r="C134" s="139"/>
      <c r="D134" s="139"/>
      <c r="E134" s="89"/>
    </row>
    <row r="135" spans="1:5" ht="15" thickBot="1">
      <c r="A135" s="143" t="s">
        <v>10</v>
      </c>
      <c r="B135" s="145" t="s">
        <v>647</v>
      </c>
      <c r="C135" s="139"/>
      <c r="D135" s="139"/>
      <c r="E135" s="89"/>
    </row>
    <row r="136" spans="1:5" ht="15" thickBot="1">
      <c r="A136" s="143" t="s">
        <v>11</v>
      </c>
      <c r="B136" s="145" t="s">
        <v>647</v>
      </c>
      <c r="C136" s="139"/>
      <c r="D136" s="139"/>
      <c r="E136" s="89"/>
    </row>
    <row r="137" spans="1:5" ht="24" thickBot="1">
      <c r="A137" s="143" t="s">
        <v>12</v>
      </c>
      <c r="B137" s="145" t="s">
        <v>647</v>
      </c>
      <c r="C137" s="139"/>
      <c r="D137" s="139"/>
      <c r="E137" s="89"/>
    </row>
    <row r="138" spans="1:5" ht="36" thickBot="1">
      <c r="A138" s="143" t="s">
        <v>13</v>
      </c>
      <c r="B138" s="145" t="s">
        <v>647</v>
      </c>
      <c r="C138" s="139"/>
      <c r="D138" s="139"/>
      <c r="E138" s="89"/>
    </row>
    <row r="139" spans="1:5" ht="15" thickBot="1">
      <c r="A139" s="143" t="s">
        <v>14</v>
      </c>
      <c r="B139" s="145" t="s">
        <v>647</v>
      </c>
      <c r="C139" s="139"/>
      <c r="D139" s="139"/>
      <c r="E139" s="89"/>
    </row>
    <row r="140" spans="1:5" ht="24" thickBot="1">
      <c r="A140" s="143" t="s">
        <v>15</v>
      </c>
      <c r="B140" s="145" t="s">
        <v>647</v>
      </c>
      <c r="C140" s="139"/>
      <c r="D140" s="139"/>
      <c r="E140" s="89"/>
    </row>
    <row r="141" spans="1:5" ht="24" thickBot="1">
      <c r="A141" s="143" t="s">
        <v>16</v>
      </c>
      <c r="B141" s="145" t="s">
        <v>647</v>
      </c>
      <c r="C141" s="139"/>
      <c r="D141" s="139"/>
      <c r="E141" s="89"/>
    </row>
    <row r="142" spans="1:5" ht="14.25">
      <c r="A142" s="140" t="s">
        <v>343</v>
      </c>
      <c r="B142" s="139"/>
      <c r="C142" s="139"/>
      <c r="D142" s="139"/>
      <c r="E142" s="89"/>
    </row>
    <row r="143" spans="1:5" ht="14.25">
      <c r="A143" s="140" t="s">
        <v>17</v>
      </c>
      <c r="B143" s="139"/>
      <c r="C143" s="139"/>
      <c r="D143" s="139"/>
      <c r="E143" s="89"/>
    </row>
    <row r="144" spans="1:5" ht="14.25">
      <c r="A144" s="114" t="s">
        <v>18</v>
      </c>
      <c r="B144" s="139"/>
      <c r="C144" s="139"/>
      <c r="D144" s="139"/>
      <c r="E144" s="89"/>
    </row>
    <row r="145" spans="1:5" ht="14.25">
      <c r="A145" s="114" t="s">
        <v>19</v>
      </c>
      <c r="B145" s="139"/>
      <c r="C145" s="139"/>
      <c r="D145" s="139"/>
      <c r="E145" s="89"/>
    </row>
    <row r="146" spans="1:5" ht="14.25">
      <c r="A146" s="114"/>
      <c r="B146" s="139"/>
      <c r="C146" s="139"/>
      <c r="D146" s="139"/>
      <c r="E146" s="89"/>
    </row>
    <row r="147" spans="1:5" ht="14.25">
      <c r="A147" s="114" t="s">
        <v>20</v>
      </c>
      <c r="B147" s="139"/>
      <c r="C147" s="139"/>
      <c r="D147" s="139"/>
      <c r="E147" s="89"/>
    </row>
    <row r="148" spans="1:5" ht="14.25">
      <c r="A148" s="114" t="s">
        <v>21</v>
      </c>
      <c r="B148" s="139"/>
      <c r="C148" s="139"/>
      <c r="D148" s="139"/>
      <c r="E148" s="89"/>
    </row>
    <row r="149" spans="1:5" ht="14.25">
      <c r="A149" s="114" t="s">
        <v>22</v>
      </c>
      <c r="B149" s="139"/>
      <c r="C149" s="139"/>
      <c r="D149" s="139"/>
      <c r="E149" s="89"/>
    </row>
    <row r="150" spans="1:5" ht="14.25">
      <c r="A150" s="114" t="s">
        <v>23</v>
      </c>
      <c r="B150" s="139"/>
      <c r="C150" s="139"/>
      <c r="D150" s="139"/>
      <c r="E150" s="89"/>
    </row>
    <row r="151" spans="1:5" ht="14.25">
      <c r="A151" s="114" t="s">
        <v>24</v>
      </c>
      <c r="B151" s="139"/>
      <c r="C151" s="139"/>
      <c r="D151" s="139"/>
      <c r="E151" s="89"/>
    </row>
    <row r="152" spans="1:5" ht="14.25">
      <c r="A152" s="114" t="s">
        <v>25</v>
      </c>
      <c r="B152" s="139"/>
      <c r="C152" s="139"/>
      <c r="D152" s="139"/>
      <c r="E152" s="89"/>
    </row>
    <row r="153" spans="1:5" ht="14.25">
      <c r="A153" s="114" t="s">
        <v>26</v>
      </c>
      <c r="B153" s="139"/>
      <c r="C153" s="139"/>
      <c r="D153" s="139"/>
      <c r="E153" s="89"/>
    </row>
    <row r="154" spans="1:5" ht="14.25">
      <c r="A154" s="114" t="s">
        <v>27</v>
      </c>
      <c r="B154" s="139"/>
      <c r="C154" s="139"/>
      <c r="D154" s="139"/>
      <c r="E154" s="89"/>
    </row>
    <row r="155" spans="1:5" ht="14.25">
      <c r="A155" s="114" t="s">
        <v>28</v>
      </c>
      <c r="B155" s="139"/>
      <c r="C155" s="139"/>
      <c r="D155" s="139"/>
      <c r="E155" s="89"/>
    </row>
    <row r="156" spans="1:5" ht="14.25">
      <c r="A156" s="114" t="s">
        <v>29</v>
      </c>
      <c r="B156" s="139"/>
      <c r="C156" s="139"/>
      <c r="D156" s="139"/>
      <c r="E156" s="89"/>
    </row>
    <row r="157" spans="1:5" ht="14.25">
      <c r="A157" s="114" t="s">
        <v>30</v>
      </c>
      <c r="B157" s="139"/>
      <c r="C157" s="139"/>
      <c r="D157" s="139"/>
      <c r="E157" s="89"/>
    </row>
    <row r="158" spans="1:5" ht="14.25">
      <c r="A158" s="114" t="s">
        <v>31</v>
      </c>
      <c r="B158" s="139"/>
      <c r="C158" s="139"/>
      <c r="D158" s="139"/>
      <c r="E158" s="89"/>
    </row>
    <row r="159" spans="1:5" ht="14.25">
      <c r="A159" s="114" t="s">
        <v>32</v>
      </c>
      <c r="B159" s="139"/>
      <c r="C159" s="139"/>
      <c r="D159" s="139"/>
      <c r="E159" s="89"/>
    </row>
    <row r="160" spans="1:5" ht="14.25">
      <c r="A160" s="114" t="s">
        <v>33</v>
      </c>
      <c r="B160" s="139"/>
      <c r="C160" s="139"/>
      <c r="D160" s="139"/>
      <c r="E160" s="89"/>
    </row>
    <row r="161" spans="1:5" ht="14.25">
      <c r="A161" s="114" t="s">
        <v>34</v>
      </c>
      <c r="B161" s="139"/>
      <c r="C161" s="139"/>
      <c r="D161" s="139"/>
      <c r="E161" s="89"/>
    </row>
    <row r="162" spans="1:5" ht="14.25">
      <c r="A162" s="114" t="s">
        <v>35</v>
      </c>
      <c r="B162" s="139"/>
      <c r="C162" s="139"/>
      <c r="D162" s="139"/>
      <c r="E162" s="89"/>
    </row>
    <row r="163" spans="1:5" ht="14.25">
      <c r="A163" s="114" t="s">
        <v>36</v>
      </c>
      <c r="B163" s="139"/>
      <c r="C163" s="139"/>
      <c r="D163" s="139"/>
      <c r="E163" s="89"/>
    </row>
    <row r="164" spans="1:5" ht="14.25">
      <c r="A164" s="114" t="s">
        <v>37</v>
      </c>
      <c r="B164" s="139"/>
      <c r="C164" s="139"/>
      <c r="D164" s="139"/>
      <c r="E164" s="89"/>
    </row>
    <row r="165" spans="1:5" ht="14.25">
      <c r="A165" s="114" t="s">
        <v>38</v>
      </c>
      <c r="B165" s="139"/>
      <c r="C165" s="139"/>
      <c r="D165" s="139"/>
      <c r="E165" s="89"/>
    </row>
    <row r="166" spans="1:5" ht="14.25">
      <c r="A166" s="114" t="s">
        <v>39</v>
      </c>
      <c r="B166" s="139"/>
      <c r="C166" s="139"/>
      <c r="D166" s="139"/>
      <c r="E166" s="89"/>
    </row>
    <row r="167" spans="1:5" ht="14.25">
      <c r="A167" s="114" t="s">
        <v>40</v>
      </c>
      <c r="B167" s="139"/>
      <c r="C167" s="139"/>
      <c r="D167" s="139"/>
      <c r="E167" s="89"/>
    </row>
    <row r="168" spans="1:5" ht="14.25">
      <c r="A168" s="114" t="s">
        <v>41</v>
      </c>
      <c r="B168" s="139"/>
      <c r="C168" s="139"/>
      <c r="D168" s="139"/>
      <c r="E168" s="89"/>
    </row>
    <row r="169" spans="1:5" ht="14.25">
      <c r="A169" s="114"/>
      <c r="B169" s="139"/>
      <c r="C169" s="139"/>
      <c r="D169" s="139"/>
      <c r="E169" s="89"/>
    </row>
    <row r="170" spans="1:5" ht="14.25">
      <c r="A170" s="114"/>
      <c r="B170" s="139"/>
      <c r="C170" s="139"/>
      <c r="D170" s="139"/>
      <c r="E170" s="89"/>
    </row>
    <row r="171" spans="1:5" ht="14.25">
      <c r="A171" s="140" t="s">
        <v>42</v>
      </c>
      <c r="B171" s="139"/>
      <c r="C171" s="139"/>
      <c r="D171" s="139"/>
      <c r="E171" s="89"/>
    </row>
    <row r="172" spans="1:5" ht="14.25">
      <c r="A172" s="114"/>
      <c r="B172" s="139"/>
      <c r="C172" s="139"/>
      <c r="D172" s="139"/>
      <c r="E172" s="89"/>
    </row>
    <row r="173" spans="1:5" ht="14.25">
      <c r="A173" s="114" t="s">
        <v>43</v>
      </c>
      <c r="B173" s="139"/>
      <c r="C173" s="139"/>
      <c r="D173" s="139"/>
      <c r="E173" s="89"/>
    </row>
    <row r="174" spans="1:5" ht="14.25">
      <c r="A174" s="114" t="s">
        <v>44</v>
      </c>
      <c r="B174" s="139"/>
      <c r="C174" s="139"/>
      <c r="D174" s="139"/>
      <c r="E174" s="89"/>
    </row>
    <row r="175" spans="1:5" ht="14.25">
      <c r="A175" s="114" t="s">
        <v>45</v>
      </c>
      <c r="B175" s="139"/>
      <c r="C175" s="139"/>
      <c r="D175" s="139"/>
      <c r="E175" s="89"/>
    </row>
    <row r="176" spans="1:5" ht="14.25">
      <c r="A176" s="114" t="s">
        <v>46</v>
      </c>
      <c r="B176" s="139"/>
      <c r="C176" s="139"/>
      <c r="D176" s="139"/>
      <c r="E176" s="89"/>
    </row>
    <row r="177" spans="1:5" ht="14.25">
      <c r="A177" s="114" t="s">
        <v>47</v>
      </c>
      <c r="B177" s="139"/>
      <c r="C177" s="139"/>
      <c r="D177" s="139"/>
      <c r="E177" s="89"/>
    </row>
    <row r="178" spans="1:5" ht="14.25">
      <c r="A178" s="114" t="s">
        <v>48</v>
      </c>
      <c r="B178" s="139"/>
      <c r="C178" s="139"/>
      <c r="D178" s="139"/>
      <c r="E178" s="89"/>
    </row>
    <row r="179" spans="1:5" ht="14.25">
      <c r="A179" s="114" t="s">
        <v>49</v>
      </c>
      <c r="B179" s="139"/>
      <c r="C179" s="139"/>
      <c r="D179" s="139"/>
      <c r="E179" s="89"/>
    </row>
    <row r="180" spans="1:5" ht="14.25">
      <c r="A180" s="114" t="s">
        <v>50</v>
      </c>
      <c r="B180" s="139"/>
      <c r="C180" s="139"/>
      <c r="D180" s="139"/>
      <c r="E180" s="89"/>
    </row>
    <row r="181" spans="1:5" ht="14.25">
      <c r="A181" s="114" t="s">
        <v>51</v>
      </c>
      <c r="B181" s="139"/>
      <c r="C181" s="139"/>
      <c r="D181" s="139"/>
      <c r="E181" s="89"/>
    </row>
    <row r="182" spans="1:5" ht="14.25">
      <c r="A182" s="114" t="s">
        <v>52</v>
      </c>
      <c r="B182" s="139"/>
      <c r="C182" s="139"/>
      <c r="D182" s="139"/>
      <c r="E182" s="89"/>
    </row>
    <row r="183" spans="1:5" ht="14.25">
      <c r="A183" s="114" t="s">
        <v>53</v>
      </c>
      <c r="B183" s="139"/>
      <c r="C183" s="139"/>
      <c r="D183" s="139"/>
      <c r="E183" s="89"/>
    </row>
    <row r="184" spans="1:5" ht="14.25">
      <c r="A184" s="114" t="s">
        <v>54</v>
      </c>
      <c r="B184" s="139"/>
      <c r="C184" s="139"/>
      <c r="D184" s="139"/>
      <c r="E184" s="89"/>
    </row>
    <row r="185" spans="1:5" ht="14.25">
      <c r="A185" s="114" t="s">
        <v>55</v>
      </c>
      <c r="B185" s="139"/>
      <c r="C185" s="139"/>
      <c r="D185" s="139"/>
      <c r="E185" s="89"/>
    </row>
    <row r="186" spans="1:5" ht="14.25">
      <c r="A186" s="114" t="s">
        <v>56</v>
      </c>
      <c r="B186" s="139"/>
      <c r="C186" s="139"/>
      <c r="D186" s="139"/>
      <c r="E186" s="89"/>
    </row>
    <row r="187" spans="1:5" ht="14.25">
      <c r="A187" s="114" t="s">
        <v>57</v>
      </c>
      <c r="B187" s="139"/>
      <c r="C187" s="139"/>
      <c r="D187" s="139"/>
      <c r="E187" s="89"/>
    </row>
    <row r="188" spans="1:5" ht="14.25">
      <c r="A188" s="114" t="s">
        <v>58</v>
      </c>
      <c r="B188" s="139"/>
      <c r="C188" s="139"/>
      <c r="D188" s="139"/>
      <c r="E188" s="89"/>
    </row>
    <row r="189" spans="1:5" ht="14.25">
      <c r="A189" s="114" t="s">
        <v>59</v>
      </c>
      <c r="B189" s="139"/>
      <c r="C189" s="139"/>
      <c r="D189" s="139"/>
      <c r="E189" s="89"/>
    </row>
    <row r="190" spans="1:5" ht="14.25">
      <c r="A190" s="114" t="s">
        <v>60</v>
      </c>
      <c r="B190" s="139"/>
      <c r="C190" s="139"/>
      <c r="D190" s="139"/>
      <c r="E190" s="89"/>
    </row>
    <row r="191" spans="1:5" ht="14.25">
      <c r="A191" s="114" t="s">
        <v>61</v>
      </c>
      <c r="B191" s="139"/>
      <c r="C191" s="139"/>
      <c r="D191" s="139"/>
      <c r="E191" s="89"/>
    </row>
    <row r="192" spans="1:5" ht="14.25">
      <c r="A192" s="114" t="s">
        <v>62</v>
      </c>
      <c r="B192" s="139"/>
      <c r="C192" s="139"/>
      <c r="D192" s="139"/>
      <c r="E192" s="89"/>
    </row>
    <row r="193" spans="1:5" ht="14.25">
      <c r="A193" s="114" t="s">
        <v>63</v>
      </c>
      <c r="B193" s="139"/>
      <c r="C193" s="139"/>
      <c r="D193" s="139"/>
      <c r="E193" s="89"/>
    </row>
    <row r="194" spans="1:5" ht="14.25">
      <c r="A194" s="114" t="s">
        <v>64</v>
      </c>
      <c r="B194" s="139"/>
      <c r="C194" s="139"/>
      <c r="D194" s="139"/>
      <c r="E194" s="89"/>
    </row>
    <row r="195" spans="1:5" ht="14.25">
      <c r="A195" s="114" t="s">
        <v>65</v>
      </c>
      <c r="B195" s="139"/>
      <c r="C195" s="139"/>
      <c r="D195" s="139"/>
      <c r="E195" s="89"/>
    </row>
    <row r="196" spans="1:5" ht="14.25">
      <c r="A196" s="114" t="s">
        <v>66</v>
      </c>
      <c r="B196" s="139"/>
      <c r="C196" s="139"/>
      <c r="D196" s="139"/>
      <c r="E196" s="89"/>
    </row>
    <row r="197" spans="1:5" ht="14.25">
      <c r="A197" s="114" t="s">
        <v>67</v>
      </c>
      <c r="B197" s="139"/>
      <c r="C197" s="139"/>
      <c r="D197" s="139"/>
      <c r="E197" s="89"/>
    </row>
    <row r="198" spans="1:5" ht="14.25">
      <c r="A198" s="114" t="s">
        <v>68</v>
      </c>
      <c r="B198" s="139"/>
      <c r="C198" s="139"/>
      <c r="D198" s="139"/>
      <c r="E198" s="89"/>
    </row>
    <row r="199" spans="1:5" ht="14.25">
      <c r="A199" s="114" t="s">
        <v>69</v>
      </c>
      <c r="B199" s="139"/>
      <c r="C199" s="139"/>
      <c r="D199" s="139"/>
      <c r="E199" s="89"/>
    </row>
    <row r="200" spans="1:5" ht="14.25">
      <c r="A200" s="114" t="s">
        <v>70</v>
      </c>
      <c r="B200" s="139"/>
      <c r="C200" s="139"/>
      <c r="D200" s="139"/>
      <c r="E200" s="89"/>
    </row>
    <row r="201" spans="1:5" ht="14.25">
      <c r="A201" s="114"/>
      <c r="B201" s="139"/>
      <c r="C201" s="139"/>
      <c r="D201" s="139"/>
      <c r="E201" s="89"/>
    </row>
    <row r="202" spans="1:5" ht="14.25">
      <c r="A202" s="140" t="s">
        <v>71</v>
      </c>
      <c r="B202" s="139"/>
      <c r="C202" s="139"/>
      <c r="D202" s="139"/>
      <c r="E202" s="89"/>
    </row>
    <row r="203" spans="1:5" ht="14.25">
      <c r="A203" s="114"/>
      <c r="B203" s="139"/>
      <c r="C203" s="139"/>
      <c r="D203" s="139"/>
      <c r="E203" s="89"/>
    </row>
    <row r="204" spans="1:5" ht="14.25">
      <c r="A204" s="114" t="s">
        <v>72</v>
      </c>
      <c r="B204" s="139"/>
      <c r="C204" s="139"/>
      <c r="D204" s="139"/>
      <c r="E204" s="89"/>
    </row>
    <row r="205" spans="1:5" ht="14.25">
      <c r="A205" s="114" t="s">
        <v>73</v>
      </c>
      <c r="B205" s="139"/>
      <c r="C205" s="139"/>
      <c r="D205" s="139"/>
      <c r="E205" s="89"/>
    </row>
    <row r="206" spans="1:5" ht="14.25">
      <c r="A206" s="114" t="s">
        <v>74</v>
      </c>
      <c r="B206" s="139"/>
      <c r="C206" s="139"/>
      <c r="D206" s="139"/>
      <c r="E206" s="89"/>
    </row>
    <row r="207" spans="1:5" ht="14.25">
      <c r="A207" s="114" t="s">
        <v>75</v>
      </c>
      <c r="B207" s="139"/>
      <c r="C207" s="139"/>
      <c r="D207" s="139"/>
      <c r="E207" s="89"/>
    </row>
    <row r="208" spans="1:5" ht="14.25">
      <c r="A208" s="114" t="s">
        <v>76</v>
      </c>
      <c r="B208" s="139"/>
      <c r="C208" s="139"/>
      <c r="D208" s="139"/>
      <c r="E208" s="89"/>
    </row>
    <row r="209" spans="1:5" ht="14.25">
      <c r="A209" s="114" t="s">
        <v>77</v>
      </c>
      <c r="B209" s="139"/>
      <c r="C209" s="139"/>
      <c r="D209" s="139"/>
      <c r="E209" s="89"/>
    </row>
    <row r="210" spans="1:5" ht="14.25">
      <c r="A210" s="114" t="s">
        <v>78</v>
      </c>
      <c r="B210" s="139"/>
      <c r="C210" s="139"/>
      <c r="D210" s="139"/>
      <c r="E210" s="89"/>
    </row>
    <row r="211" spans="1:5" ht="14.25">
      <c r="A211" s="114" t="s">
        <v>79</v>
      </c>
      <c r="B211" s="139"/>
      <c r="C211" s="139"/>
      <c r="D211" s="139"/>
      <c r="E211" s="89"/>
    </row>
    <row r="212" spans="1:5" ht="14.25">
      <c r="A212" s="114" t="s">
        <v>80</v>
      </c>
      <c r="B212" s="139"/>
      <c r="C212" s="139"/>
      <c r="D212" s="139"/>
      <c r="E212" s="89"/>
    </row>
    <row r="213" spans="1:5" ht="14.25">
      <c r="A213" s="114"/>
      <c r="B213" s="139"/>
      <c r="C213" s="139"/>
      <c r="D213" s="139"/>
      <c r="E213" s="89"/>
    </row>
    <row r="214" spans="1:5" ht="14.25">
      <c r="A214" s="140" t="s">
        <v>81</v>
      </c>
      <c r="B214" s="139"/>
      <c r="C214" s="139"/>
      <c r="D214" s="139"/>
      <c r="E214" s="89"/>
    </row>
    <row r="215" spans="1:5" ht="14.25">
      <c r="A215" s="114" t="s">
        <v>82</v>
      </c>
      <c r="B215" s="146" t="s">
        <v>83</v>
      </c>
      <c r="C215" s="139"/>
      <c r="D215" s="139"/>
      <c r="E215" s="89"/>
    </row>
    <row r="216" spans="1:5" ht="14.25">
      <c r="A216" s="114"/>
      <c r="B216" s="139"/>
      <c r="C216" s="139"/>
      <c r="D216" s="139"/>
      <c r="E216" s="89"/>
    </row>
    <row r="217" spans="1:5" ht="14.25">
      <c r="A217" s="114" t="s">
        <v>84</v>
      </c>
      <c r="B217" s="139"/>
      <c r="C217" s="139"/>
      <c r="D217" s="139"/>
      <c r="E217" s="89"/>
    </row>
    <row r="218" spans="1:5" ht="14.25">
      <c r="A218" s="114" t="s">
        <v>85</v>
      </c>
      <c r="B218" s="139"/>
      <c r="C218" s="139"/>
      <c r="D218" s="139"/>
      <c r="E218" s="89"/>
    </row>
    <row r="219" spans="1:5" ht="14.25">
      <c r="A219" s="114" t="s">
        <v>86</v>
      </c>
      <c r="B219" s="139"/>
      <c r="C219" s="139"/>
      <c r="D219" s="139"/>
      <c r="E219" s="89"/>
    </row>
    <row r="220" spans="1:5" ht="14.25">
      <c r="A220" s="114" t="s">
        <v>87</v>
      </c>
      <c r="B220" s="139"/>
      <c r="C220" s="139"/>
      <c r="D220" s="139"/>
      <c r="E220" s="89"/>
    </row>
    <row r="221" spans="1:5" ht="14.25">
      <c r="A221" s="114" t="s">
        <v>88</v>
      </c>
      <c r="B221" s="139"/>
      <c r="C221" s="139"/>
      <c r="D221" s="139"/>
      <c r="E221" s="89"/>
    </row>
    <row r="222" spans="1:5" ht="14.25">
      <c r="A222" s="114" t="s">
        <v>89</v>
      </c>
      <c r="B222" s="139"/>
      <c r="C222" s="139"/>
      <c r="D222" s="139"/>
      <c r="E222" s="89"/>
    </row>
    <row r="223" spans="1:5" ht="14.25">
      <c r="A223" s="114" t="s">
        <v>90</v>
      </c>
      <c r="B223" s="139"/>
      <c r="C223" s="139"/>
      <c r="D223" s="139"/>
      <c r="E223" s="89"/>
    </row>
    <row r="224" spans="1:5" ht="14.25">
      <c r="A224" s="114" t="s">
        <v>91</v>
      </c>
      <c r="B224" s="139"/>
      <c r="C224" s="139"/>
      <c r="D224" s="139"/>
      <c r="E224" s="89"/>
    </row>
    <row r="225" spans="1:5" ht="14.25">
      <c r="A225" s="114" t="s">
        <v>92</v>
      </c>
      <c r="B225" s="139"/>
      <c r="C225" s="139"/>
      <c r="D225" s="139"/>
      <c r="E225" s="89"/>
    </row>
    <row r="226" spans="1:5" ht="14.25">
      <c r="A226" s="114" t="s">
        <v>93</v>
      </c>
      <c r="B226" s="139"/>
      <c r="C226" s="139"/>
      <c r="D226" s="139"/>
      <c r="E226" s="89"/>
    </row>
    <row r="227" spans="1:5" ht="14.25">
      <c r="A227" s="114"/>
      <c r="B227" s="139"/>
      <c r="C227" s="139"/>
      <c r="D227" s="139"/>
      <c r="E227" s="89"/>
    </row>
    <row r="228" spans="1:5" ht="14.25">
      <c r="A228" s="114" t="s">
        <v>94</v>
      </c>
      <c r="B228" s="146" t="s">
        <v>95</v>
      </c>
      <c r="C228" s="139"/>
      <c r="D228" s="139"/>
      <c r="E228" s="89"/>
    </row>
    <row r="229" spans="1:5" ht="14.25">
      <c r="A229" s="114"/>
      <c r="B229" s="139"/>
      <c r="C229" s="139"/>
      <c r="D229" s="139"/>
      <c r="E229" s="89"/>
    </row>
    <row r="230" spans="1:5" ht="14.25">
      <c r="A230" s="114" t="s">
        <v>96</v>
      </c>
      <c r="B230" s="139"/>
      <c r="C230" s="139"/>
      <c r="D230" s="139"/>
      <c r="E230" s="89"/>
    </row>
    <row r="231" spans="1:5" ht="14.25">
      <c r="A231" s="114" t="s">
        <v>97</v>
      </c>
      <c r="B231" s="139"/>
      <c r="C231" s="139"/>
      <c r="D231" s="139"/>
      <c r="E231" s="89"/>
    </row>
    <row r="232" spans="1:5" ht="14.25">
      <c r="A232" s="114" t="s">
        <v>98</v>
      </c>
      <c r="B232" s="139"/>
      <c r="C232" s="139"/>
      <c r="D232" s="139"/>
      <c r="E232" s="89"/>
    </row>
    <row r="233" spans="1:5" ht="14.25">
      <c r="A233" s="114" t="s">
        <v>99</v>
      </c>
      <c r="B233" s="139"/>
      <c r="C233" s="139"/>
      <c r="D233" s="139"/>
      <c r="E233" s="89"/>
    </row>
    <row r="234" spans="1:5" ht="14.25">
      <c r="A234" s="114" t="s">
        <v>100</v>
      </c>
      <c r="B234" s="139"/>
      <c r="C234" s="139"/>
      <c r="D234" s="139"/>
      <c r="E234" s="89"/>
    </row>
    <row r="235" spans="1:5" ht="14.25">
      <c r="A235" s="114" t="s">
        <v>101</v>
      </c>
      <c r="B235" s="139"/>
      <c r="C235" s="139"/>
      <c r="D235" s="139"/>
      <c r="E235" s="89"/>
    </row>
    <row r="236" spans="1:5" ht="14.25">
      <c r="A236" s="114" t="s">
        <v>102</v>
      </c>
      <c r="B236" s="139"/>
      <c r="C236" s="139"/>
      <c r="D236" s="139"/>
      <c r="E236" s="89"/>
    </row>
    <row r="237" spans="1:5" ht="14.25">
      <c r="A237" s="114" t="s">
        <v>103</v>
      </c>
      <c r="B237" s="139"/>
      <c r="C237" s="139"/>
      <c r="D237" s="139"/>
      <c r="E237" s="89"/>
    </row>
    <row r="238" spans="1:5" ht="14.25">
      <c r="A238" s="140"/>
      <c r="B238" s="139"/>
      <c r="C238" s="139"/>
      <c r="D238" s="139"/>
      <c r="E238" s="89"/>
    </row>
    <row r="239" spans="1:5" ht="14.25">
      <c r="A239" s="114" t="s">
        <v>104</v>
      </c>
      <c r="B239" s="139"/>
      <c r="C239" s="139"/>
      <c r="D239" s="139"/>
      <c r="E239" s="89"/>
    </row>
    <row r="240" spans="1:5" ht="14.25">
      <c r="A240" s="147"/>
      <c r="B240" s="139"/>
      <c r="C240" s="139"/>
      <c r="D240" s="139"/>
      <c r="E240" s="89"/>
    </row>
    <row r="241" spans="1:5" ht="14.25">
      <c r="A241" s="140" t="s">
        <v>105</v>
      </c>
      <c r="B241" s="139"/>
      <c r="C241" s="139"/>
      <c r="D241" s="139"/>
      <c r="E241" s="89"/>
    </row>
    <row r="242" spans="1:5" ht="14.25">
      <c r="A242" s="114"/>
      <c r="B242" s="139"/>
      <c r="C242" s="139"/>
      <c r="D242" s="139"/>
      <c r="E242" s="89"/>
    </row>
    <row r="243" spans="1:5" ht="14.25">
      <c r="A243" s="114" t="s">
        <v>106</v>
      </c>
      <c r="B243" s="139"/>
      <c r="C243" s="139"/>
      <c r="D243" s="139"/>
      <c r="E243" s="89"/>
    </row>
    <row r="244" spans="1:5" ht="14.25">
      <c r="A244" s="114" t="s">
        <v>107</v>
      </c>
      <c r="B244" s="139"/>
      <c r="C244" s="139"/>
      <c r="D244" s="139"/>
      <c r="E244" s="89"/>
    </row>
    <row r="245" spans="1:5" ht="14.25">
      <c r="A245" s="114" t="s">
        <v>108</v>
      </c>
      <c r="B245" s="139"/>
      <c r="C245" s="139"/>
      <c r="D245" s="139"/>
      <c r="E245" s="89"/>
    </row>
    <row r="246" spans="1:5" ht="14.25">
      <c r="A246" s="114" t="s">
        <v>109</v>
      </c>
      <c r="B246" s="139"/>
      <c r="C246" s="139"/>
      <c r="D246" s="139"/>
      <c r="E246" s="89"/>
    </row>
    <row r="247" spans="1:5" ht="14.25">
      <c r="A247" s="114" t="s">
        <v>110</v>
      </c>
      <c r="B247" s="139"/>
      <c r="C247" s="139"/>
      <c r="D247" s="139"/>
      <c r="E247" s="89"/>
    </row>
    <row r="248" spans="1:5" ht="14.25">
      <c r="A248" s="114" t="s">
        <v>111</v>
      </c>
      <c r="B248" s="139"/>
      <c r="C248" s="139"/>
      <c r="D248" s="139"/>
      <c r="E248" s="89"/>
    </row>
    <row r="249" spans="1:5" ht="14.25">
      <c r="A249" s="114" t="s">
        <v>112</v>
      </c>
      <c r="B249" s="139"/>
      <c r="C249" s="139"/>
      <c r="D249" s="139"/>
      <c r="E249" s="89"/>
    </row>
    <row r="250" spans="1:5" ht="14.25">
      <c r="A250" s="114" t="s">
        <v>113</v>
      </c>
      <c r="B250" s="139"/>
      <c r="C250" s="139"/>
      <c r="D250" s="139"/>
      <c r="E250" s="89"/>
    </row>
    <row r="251" spans="1:5" ht="14.25">
      <c r="A251" s="114"/>
      <c r="B251" s="139"/>
      <c r="C251" s="139"/>
      <c r="D251" s="139"/>
      <c r="E251" s="89"/>
    </row>
    <row r="252" spans="1:5" ht="14.25">
      <c r="A252" s="140" t="s">
        <v>114</v>
      </c>
      <c r="B252" s="139"/>
      <c r="C252" s="139"/>
      <c r="D252" s="139"/>
      <c r="E252" s="89"/>
    </row>
    <row r="253" spans="1:5" ht="14.25">
      <c r="A253" s="114"/>
      <c r="B253" s="139"/>
      <c r="C253" s="139"/>
      <c r="D253" s="139"/>
      <c r="E253" s="89"/>
    </row>
    <row r="254" spans="1:5" ht="14.25">
      <c r="A254" s="114" t="s">
        <v>115</v>
      </c>
      <c r="B254" s="139"/>
      <c r="C254" s="139"/>
      <c r="D254" s="139"/>
      <c r="E254" s="89"/>
    </row>
    <row r="255" spans="1:5" ht="14.25">
      <c r="A255" s="114" t="s">
        <v>116</v>
      </c>
      <c r="B255" s="139"/>
      <c r="C255" s="139"/>
      <c r="D255" s="139"/>
      <c r="E255" s="89"/>
    </row>
    <row r="256" spans="1:5" ht="14.25">
      <c r="A256" s="114" t="s">
        <v>117</v>
      </c>
      <c r="B256" s="139"/>
      <c r="C256" s="139"/>
      <c r="D256" s="139"/>
      <c r="E256" s="89"/>
    </row>
    <row r="257" spans="1:5" ht="14.25">
      <c r="A257" s="114" t="s">
        <v>118</v>
      </c>
      <c r="B257" s="139"/>
      <c r="C257" s="139"/>
      <c r="D257" s="139"/>
      <c r="E257" s="89"/>
    </row>
    <row r="258" spans="1:5" ht="14.25">
      <c r="A258" s="114" t="s">
        <v>119</v>
      </c>
      <c r="B258" s="139"/>
      <c r="C258" s="139"/>
      <c r="D258" s="139"/>
      <c r="E258" s="89"/>
    </row>
    <row r="259" spans="1:5" ht="14.25">
      <c r="A259" s="114" t="s">
        <v>120</v>
      </c>
      <c r="B259" s="139"/>
      <c r="C259" s="139"/>
      <c r="D259" s="139"/>
      <c r="E259" s="89"/>
    </row>
    <row r="260" spans="1:5" ht="14.25">
      <c r="A260" s="114" t="s">
        <v>121</v>
      </c>
      <c r="B260" s="139"/>
      <c r="C260" s="139"/>
      <c r="D260" s="139"/>
      <c r="E260" s="89"/>
    </row>
    <row r="261" spans="1:5" ht="14.25">
      <c r="A261" s="114" t="s">
        <v>122</v>
      </c>
      <c r="B261" s="139"/>
      <c r="C261" s="139"/>
      <c r="D261" s="139"/>
      <c r="E261" s="89"/>
    </row>
    <row r="262" spans="1:5" ht="14.25">
      <c r="A262" s="114" t="s">
        <v>123</v>
      </c>
      <c r="B262" s="139"/>
      <c r="C262" s="139"/>
      <c r="D262" s="139"/>
      <c r="E262" s="89"/>
    </row>
    <row r="263" spans="1:5" ht="14.25">
      <c r="A263" s="114" t="s">
        <v>124</v>
      </c>
      <c r="B263" s="139"/>
      <c r="C263" s="139"/>
      <c r="D263" s="139"/>
      <c r="E263" s="89"/>
    </row>
    <row r="264" spans="1:5" ht="14.25">
      <c r="A264" s="114" t="s">
        <v>125</v>
      </c>
      <c r="B264" s="139"/>
      <c r="C264" s="139"/>
      <c r="D264" s="139"/>
      <c r="E264" s="89"/>
    </row>
    <row r="265" spans="1:5" ht="14.25">
      <c r="A265" s="140" t="s">
        <v>126</v>
      </c>
      <c r="B265" s="139"/>
      <c r="C265" s="139"/>
      <c r="D265" s="139"/>
      <c r="E265" s="89"/>
    </row>
    <row r="266" spans="1:5" ht="14.25">
      <c r="A266" s="114" t="s">
        <v>127</v>
      </c>
      <c r="B266" s="139"/>
      <c r="C266" s="139"/>
      <c r="D266" s="139"/>
      <c r="E266" s="89"/>
    </row>
    <row r="267" spans="1:5" ht="14.25">
      <c r="A267" s="114"/>
      <c r="B267" s="139"/>
      <c r="C267" s="139"/>
      <c r="D267" s="139"/>
      <c r="E267" s="89"/>
    </row>
    <row r="268" spans="1:5" ht="14.25">
      <c r="A268" s="114" t="s">
        <v>128</v>
      </c>
      <c r="B268" s="139"/>
      <c r="C268" s="139"/>
      <c r="D268" s="139"/>
      <c r="E268" s="89"/>
    </row>
    <row r="269" spans="1:5" ht="14.25">
      <c r="A269" s="114"/>
      <c r="B269" s="139"/>
      <c r="C269" s="139"/>
      <c r="D269" s="139"/>
      <c r="E269" s="89"/>
    </row>
    <row r="270" spans="1:5" ht="14.25">
      <c r="A270" s="114" t="s">
        <v>129</v>
      </c>
      <c r="B270" s="139"/>
      <c r="C270" s="139"/>
      <c r="D270" s="139"/>
      <c r="E270" s="89"/>
    </row>
    <row r="271" spans="1:5" ht="14.25">
      <c r="A271" s="114"/>
      <c r="B271" s="139"/>
      <c r="C271" s="139"/>
      <c r="D271" s="139"/>
      <c r="E271" s="89"/>
    </row>
    <row r="272" spans="1:5" ht="14.25">
      <c r="A272" s="114" t="s">
        <v>130</v>
      </c>
      <c r="B272" s="139"/>
      <c r="C272" s="139"/>
      <c r="D272" s="139"/>
      <c r="E272" s="89"/>
    </row>
    <row r="273" spans="1:5" ht="14.25">
      <c r="A273" s="114"/>
      <c r="B273" s="139"/>
      <c r="C273" s="139"/>
      <c r="D273" s="139"/>
      <c r="E273" s="89"/>
    </row>
    <row r="274" spans="1:5" ht="14.25">
      <c r="A274" s="114" t="s">
        <v>131</v>
      </c>
      <c r="B274" s="139"/>
      <c r="C274" s="139"/>
      <c r="D274" s="139"/>
      <c r="E274" s="89"/>
    </row>
    <row r="275" spans="1:5" ht="14.25">
      <c r="A275" s="114" t="s">
        <v>132</v>
      </c>
      <c r="B275" s="139"/>
      <c r="C275" s="139"/>
      <c r="D275" s="139"/>
      <c r="E275" s="89"/>
    </row>
    <row r="276" spans="1:5" ht="14.25">
      <c r="A276" s="114"/>
      <c r="B276" s="139"/>
      <c r="C276" s="139"/>
      <c r="D276" s="139"/>
      <c r="E276" s="89"/>
    </row>
    <row r="277" spans="1:5" ht="14.25">
      <c r="A277" s="140" t="s">
        <v>133</v>
      </c>
      <c r="B277" s="139"/>
      <c r="C277" s="139"/>
      <c r="D277" s="139"/>
      <c r="E277" s="89"/>
    </row>
    <row r="278" spans="1:5" ht="14.25">
      <c r="A278" s="114"/>
      <c r="B278" s="139"/>
      <c r="C278" s="139"/>
      <c r="D278" s="139"/>
      <c r="E278" s="89"/>
    </row>
    <row r="279" spans="1:5" ht="14.25">
      <c r="A279" s="114"/>
      <c r="B279" s="139"/>
      <c r="C279" s="139"/>
      <c r="D279" s="139"/>
      <c r="E279" s="89"/>
    </row>
    <row r="280" spans="1:5" ht="14.25">
      <c r="A280" s="114" t="s">
        <v>134</v>
      </c>
      <c r="B280" s="139"/>
      <c r="C280" s="139"/>
      <c r="D280" s="139"/>
      <c r="E280" s="89"/>
    </row>
    <row r="281" spans="1:5" ht="14.25">
      <c r="A281" s="114"/>
      <c r="B281" s="139"/>
      <c r="C281" s="139"/>
      <c r="D281" s="139"/>
      <c r="E281" s="89"/>
    </row>
    <row r="282" spans="1:5" ht="14.25">
      <c r="A282" s="114" t="s">
        <v>135</v>
      </c>
      <c r="B282" s="139"/>
      <c r="C282" s="139"/>
      <c r="D282" s="139"/>
      <c r="E282" s="89"/>
    </row>
    <row r="283" spans="1:5" ht="14.25">
      <c r="A283" s="114"/>
      <c r="B283" s="139"/>
      <c r="C283" s="139"/>
      <c r="D283" s="139"/>
      <c r="E283" s="89"/>
    </row>
    <row r="284" spans="1:5" ht="14.25">
      <c r="A284" s="114" t="s">
        <v>136</v>
      </c>
      <c r="B284" s="139"/>
      <c r="C284" s="139"/>
      <c r="D284" s="139"/>
      <c r="E284" s="89"/>
    </row>
    <row r="285" spans="1:5" ht="14.25">
      <c r="A285" s="114"/>
      <c r="B285" s="139"/>
      <c r="C285" s="139"/>
      <c r="D285" s="139"/>
      <c r="E285" s="89"/>
    </row>
    <row r="286" spans="1:5" ht="14.25">
      <c r="A286" s="140" t="s">
        <v>137</v>
      </c>
      <c r="B286" s="139"/>
      <c r="C286" s="139"/>
      <c r="D286" s="139"/>
      <c r="E286" s="89"/>
    </row>
    <row r="287" spans="1:5" ht="14.25">
      <c r="A287" s="140"/>
      <c r="B287" s="139"/>
      <c r="C287" s="139"/>
      <c r="D287" s="139"/>
      <c r="E287" s="89"/>
    </row>
    <row r="288" spans="1:5" ht="14.25">
      <c r="A288" s="114" t="s">
        <v>138</v>
      </c>
      <c r="B288" s="139"/>
      <c r="C288" s="139"/>
      <c r="D288" s="139"/>
      <c r="E288" s="89"/>
    </row>
    <row r="289" spans="1:5" ht="14.25">
      <c r="A289" s="114" t="s">
        <v>139</v>
      </c>
      <c r="B289" s="139"/>
      <c r="C289" s="139"/>
      <c r="D289" s="139"/>
      <c r="E289" s="89"/>
    </row>
    <row r="290" spans="1:5" ht="14.25">
      <c r="A290" s="114"/>
      <c r="B290" s="139"/>
      <c r="C290" s="139"/>
      <c r="D290" s="139"/>
      <c r="E290" s="89"/>
    </row>
    <row r="291" spans="1:5" ht="14.25">
      <c r="A291" s="114" t="s">
        <v>140</v>
      </c>
      <c r="B291" s="139"/>
      <c r="C291" s="139"/>
      <c r="D291" s="139"/>
      <c r="E291" s="89"/>
    </row>
    <row r="292" spans="1:5" ht="14.25">
      <c r="A292" s="114"/>
      <c r="B292" s="139"/>
      <c r="C292" s="139"/>
      <c r="D292" s="139"/>
      <c r="E292" s="89"/>
    </row>
    <row r="293" spans="1:5" ht="14.25">
      <c r="A293" s="114" t="s">
        <v>141</v>
      </c>
      <c r="B293" s="139"/>
      <c r="C293" s="139"/>
      <c r="D293" s="139"/>
      <c r="E293" s="89"/>
    </row>
    <row r="294" spans="1:5" ht="17.25">
      <c r="A294" s="148"/>
      <c r="B294" s="139"/>
      <c r="C294" s="139"/>
      <c r="D294" s="139"/>
      <c r="E294" s="89"/>
    </row>
    <row r="295" spans="1:5" ht="14.25">
      <c r="A295" s="140" t="s">
        <v>142</v>
      </c>
      <c r="B295" s="139"/>
      <c r="C295" s="139"/>
      <c r="D295" s="139"/>
      <c r="E295" s="89"/>
    </row>
    <row r="296" spans="1:5" ht="14.25">
      <c r="A296" s="114" t="s">
        <v>143</v>
      </c>
      <c r="B296" s="139"/>
      <c r="C296" s="139"/>
      <c r="D296" s="139"/>
      <c r="E296" s="89"/>
    </row>
    <row r="297" spans="1:5" ht="14.25">
      <c r="A297" s="114" t="s">
        <v>144</v>
      </c>
      <c r="B297" s="139"/>
      <c r="C297" s="139"/>
      <c r="D297" s="139"/>
      <c r="E297" s="89"/>
    </row>
    <row r="298" spans="1:5" ht="14.25">
      <c r="A298" s="114" t="s">
        <v>145</v>
      </c>
      <c r="B298" s="139"/>
      <c r="C298" s="139"/>
      <c r="D298" s="139"/>
      <c r="E298" s="89"/>
    </row>
    <row r="299" spans="1:5" ht="14.25">
      <c r="A299" s="114" t="s">
        <v>146</v>
      </c>
      <c r="B299" s="139"/>
      <c r="C299" s="139"/>
      <c r="D299" s="139"/>
      <c r="E299" s="89"/>
    </row>
    <row r="300" spans="1:5" ht="14.25">
      <c r="A300" s="114"/>
      <c r="B300" s="139"/>
      <c r="C300" s="139"/>
      <c r="D300" s="139"/>
      <c r="E300" s="89"/>
    </row>
    <row r="301" spans="1:5" ht="14.25">
      <c r="A301" s="149"/>
      <c r="B301" s="139"/>
      <c r="C301" s="139"/>
      <c r="D301" s="139"/>
      <c r="E301" s="89"/>
    </row>
    <row r="302" spans="1:5" ht="14.25">
      <c r="A302" s="149"/>
      <c r="B302" s="139"/>
      <c r="C302" s="139"/>
      <c r="D302" s="139"/>
      <c r="E302" s="89"/>
    </row>
    <row r="303" spans="1:5" ht="14.25">
      <c r="A303" s="149"/>
      <c r="B303" s="139"/>
      <c r="C303" s="139"/>
      <c r="D303" s="139"/>
      <c r="E303" s="89"/>
    </row>
    <row r="304" spans="1:5" ht="14.25">
      <c r="A304" s="114" t="s">
        <v>140</v>
      </c>
      <c r="B304" s="139"/>
      <c r="C304" s="139"/>
      <c r="D304" s="139"/>
      <c r="E304" s="89"/>
    </row>
    <row r="305" spans="1:5" ht="14.25">
      <c r="A305" s="150"/>
      <c r="B305" s="139"/>
      <c r="C305" s="139"/>
      <c r="D305" s="139"/>
      <c r="E305" s="89"/>
    </row>
    <row r="306" spans="1:5" ht="14.25">
      <c r="A306" s="114" t="s">
        <v>147</v>
      </c>
      <c r="B306" s="139"/>
      <c r="C306" s="139"/>
      <c r="D306" s="139"/>
      <c r="E306" s="89"/>
    </row>
    <row r="307" spans="1:5" ht="14.25">
      <c r="A307" s="114"/>
      <c r="B307" s="139"/>
      <c r="C307" s="139"/>
      <c r="D307" s="139"/>
      <c r="E307" s="89"/>
    </row>
    <row r="308" spans="1:5" ht="14.25">
      <c r="A308" s="114" t="s">
        <v>148</v>
      </c>
      <c r="B308" s="139"/>
      <c r="C308" s="139"/>
      <c r="D308" s="139"/>
      <c r="E308" s="89"/>
    </row>
    <row r="309" spans="1:5" ht="14.25">
      <c r="A309" s="114" t="s">
        <v>149</v>
      </c>
      <c r="B309" s="139"/>
      <c r="C309" s="139"/>
      <c r="D309" s="139"/>
      <c r="E309" s="89"/>
    </row>
    <row r="310" spans="1:5" ht="14.25">
      <c r="A310" s="114"/>
      <c r="B310" s="139"/>
      <c r="C310" s="139"/>
      <c r="D310" s="139"/>
      <c r="E310" s="89"/>
    </row>
    <row r="311" spans="1:5" ht="14.25">
      <c r="A311" s="114" t="s">
        <v>150</v>
      </c>
      <c r="B311" s="139"/>
      <c r="C311" s="139"/>
      <c r="D311" s="139"/>
      <c r="E311" s="89"/>
    </row>
    <row r="312" spans="1:5" ht="14.25">
      <c r="A312" s="114" t="s">
        <v>151</v>
      </c>
      <c r="B312" s="139"/>
      <c r="C312" s="139"/>
      <c r="D312" s="139"/>
      <c r="E312" s="89"/>
    </row>
    <row r="313" spans="1:5" ht="17.25">
      <c r="A313" s="148"/>
      <c r="B313" s="139"/>
      <c r="C313" s="139"/>
      <c r="D313" s="139"/>
      <c r="E313" s="89"/>
    </row>
    <row r="314" spans="1:5" ht="14.25">
      <c r="A314" s="115"/>
      <c r="E314" s="89"/>
    </row>
    <row r="315" spans="1:5" ht="14.25">
      <c r="A315" s="115"/>
      <c r="E315" s="89"/>
    </row>
    <row r="316" spans="1:5" ht="14.25">
      <c r="A316" s="115"/>
      <c r="E316" s="89"/>
    </row>
    <row r="317" spans="1:5" ht="14.25">
      <c r="A317" s="115"/>
      <c r="E317" s="89"/>
    </row>
    <row r="318" spans="1:5" ht="14.25">
      <c r="A318" s="115"/>
      <c r="E318" s="89"/>
    </row>
    <row r="319" spans="1:5" ht="14.25">
      <c r="A319" s="115"/>
      <c r="E319" s="89"/>
    </row>
    <row r="320" spans="1:5" ht="14.25">
      <c r="A320" s="95"/>
      <c r="B320" s="89"/>
      <c r="C320" s="89"/>
      <c r="D320" s="89"/>
      <c r="E320" s="89"/>
    </row>
    <row r="321" spans="1:5" ht="14.25">
      <c r="A321" s="95"/>
      <c r="B321" s="89"/>
      <c r="C321" s="89"/>
      <c r="D321" s="89"/>
      <c r="E321" s="89"/>
    </row>
    <row r="322" spans="1:5" ht="14.25">
      <c r="A322" s="95"/>
      <c r="B322" s="89"/>
      <c r="C322" s="89"/>
      <c r="D322" s="89"/>
      <c r="E322" s="89"/>
    </row>
    <row r="323" spans="1:5" ht="14.25">
      <c r="A323" s="95"/>
      <c r="B323" s="89"/>
      <c r="C323" s="89"/>
      <c r="D323" s="89"/>
      <c r="E323" s="89"/>
    </row>
    <row r="324" spans="1:5" ht="14.25">
      <c r="A324" s="95"/>
      <c r="B324" s="89"/>
      <c r="C324" s="89"/>
      <c r="D324" s="89"/>
      <c r="E324" s="89"/>
    </row>
    <row r="325" spans="1:5" ht="14.25">
      <c r="A325" s="95"/>
      <c r="B325" s="89"/>
      <c r="C325" s="89"/>
      <c r="D325" s="89"/>
      <c r="E325" s="89"/>
    </row>
    <row r="326" spans="1:5" ht="14.25">
      <c r="A326" s="95"/>
      <c r="B326" s="89"/>
      <c r="C326" s="89"/>
      <c r="D326" s="89"/>
      <c r="E326" s="89"/>
    </row>
    <row r="327" spans="1:5" ht="14.25">
      <c r="A327" s="95"/>
      <c r="B327" s="89"/>
      <c r="C327" s="89"/>
      <c r="D327" s="89"/>
      <c r="E327" s="89"/>
    </row>
    <row r="328" spans="1:5" ht="14.25">
      <c r="A328" s="95"/>
      <c r="B328" s="89"/>
      <c r="C328" s="89"/>
      <c r="D328" s="89"/>
      <c r="E328" s="89"/>
    </row>
    <row r="329" spans="1:5" ht="14.25">
      <c r="A329" s="95"/>
      <c r="B329" s="89"/>
      <c r="C329" s="89"/>
      <c r="D329" s="89"/>
      <c r="E329" s="89"/>
    </row>
    <row r="330" spans="1:5" ht="14.25">
      <c r="A330" s="95"/>
      <c r="B330" s="89"/>
      <c r="C330" s="89"/>
      <c r="D330" s="89"/>
      <c r="E330" s="89"/>
    </row>
    <row r="331" spans="1:5" ht="14.25">
      <c r="A331" s="91"/>
      <c r="B331" s="89"/>
      <c r="C331" s="89"/>
      <c r="D331" s="89"/>
      <c r="E331" s="89"/>
    </row>
    <row r="332" spans="1:5" ht="14.25">
      <c r="A332" s="91"/>
      <c r="B332" s="89"/>
      <c r="C332" s="89"/>
      <c r="D332" s="89"/>
      <c r="E332" s="89"/>
    </row>
    <row r="333" spans="1:5" ht="14.25">
      <c r="A333" s="91"/>
      <c r="B333" s="89"/>
      <c r="C333" s="89"/>
      <c r="D333" s="89"/>
      <c r="E333" s="89"/>
    </row>
    <row r="334" spans="1:5" ht="14.25">
      <c r="A334" s="95"/>
      <c r="B334" s="89"/>
      <c r="C334" s="89"/>
      <c r="D334" s="89"/>
      <c r="E334" s="89"/>
    </row>
    <row r="335" spans="1:5" ht="14.25">
      <c r="A335" s="95"/>
      <c r="B335" s="89"/>
      <c r="C335" s="89"/>
      <c r="D335" s="89"/>
      <c r="E335" s="89"/>
    </row>
    <row r="336" spans="1:5" ht="14.25">
      <c r="A336" s="95"/>
      <c r="B336" s="89"/>
      <c r="C336" s="89"/>
      <c r="D336" s="89"/>
      <c r="E336" s="89"/>
    </row>
    <row r="337" spans="1:5" ht="14.25">
      <c r="A337" s="95"/>
      <c r="B337" s="89"/>
      <c r="C337" s="89"/>
      <c r="D337" s="89"/>
      <c r="E337" s="89"/>
    </row>
    <row r="338" spans="1:5" ht="14.25">
      <c r="A338" s="95"/>
      <c r="B338" s="89"/>
      <c r="C338" s="89"/>
      <c r="D338" s="89"/>
      <c r="E338" s="89"/>
    </row>
    <row r="339" spans="1:5" ht="14.25">
      <c r="A339" s="95"/>
      <c r="B339" s="89"/>
      <c r="C339" s="89"/>
      <c r="D339" s="89"/>
      <c r="E339" s="89"/>
    </row>
    <row r="340" spans="1:5" ht="14.25">
      <c r="A340" s="95"/>
      <c r="B340" s="89"/>
      <c r="C340" s="89"/>
      <c r="D340" s="89"/>
      <c r="E340" s="89"/>
    </row>
    <row r="341" spans="1:5" ht="14.25">
      <c r="A341" s="95"/>
      <c r="B341" s="89"/>
      <c r="C341" s="89"/>
      <c r="D341" s="89"/>
      <c r="E341" s="89"/>
    </row>
    <row r="342" spans="1:5" ht="14.25">
      <c r="A342" s="95"/>
      <c r="B342" s="89"/>
      <c r="C342" s="89"/>
      <c r="D342" s="89"/>
      <c r="E342" s="89"/>
    </row>
    <row r="343" spans="1:5" ht="14.25">
      <c r="A343" s="95"/>
      <c r="B343" s="89"/>
      <c r="C343" s="89"/>
      <c r="D343" s="89"/>
      <c r="E343" s="89"/>
    </row>
    <row r="344" spans="1:5" ht="14.25">
      <c r="A344" s="95"/>
      <c r="B344" s="89"/>
      <c r="C344" s="89"/>
      <c r="D344" s="89"/>
      <c r="E344" s="89"/>
    </row>
    <row r="345" spans="1:5" ht="14.25">
      <c r="A345" s="95"/>
      <c r="B345" s="89"/>
      <c r="C345" s="89"/>
      <c r="D345" s="89"/>
      <c r="E345" s="89"/>
    </row>
    <row r="346" spans="1:5" ht="14.25">
      <c r="A346" s="91"/>
      <c r="B346" s="89"/>
      <c r="C346" s="89"/>
      <c r="D346" s="89"/>
      <c r="E346" s="89"/>
    </row>
    <row r="347" spans="1:5" ht="14.25">
      <c r="A347" s="94"/>
      <c r="B347" s="89"/>
      <c r="C347" s="89"/>
      <c r="D347" s="89"/>
      <c r="E347" s="89"/>
    </row>
    <row r="348" spans="1:5" ht="14.25">
      <c r="A348" s="91"/>
      <c r="B348" s="89"/>
      <c r="C348" s="89"/>
      <c r="D348" s="89"/>
      <c r="E348" s="89"/>
    </row>
    <row r="349" spans="1:9" ht="14.25">
      <c r="A349" s="95"/>
      <c r="B349" s="96"/>
      <c r="C349" s="96"/>
      <c r="D349" s="96"/>
      <c r="E349" s="96"/>
      <c r="F349" s="96"/>
      <c r="G349" s="96"/>
      <c r="H349" s="96"/>
      <c r="I349" s="96"/>
    </row>
    <row r="350" spans="1:9" ht="14.25">
      <c r="A350" s="95"/>
      <c r="B350" s="96"/>
      <c r="C350" s="96"/>
      <c r="D350" s="96"/>
      <c r="E350" s="96"/>
      <c r="F350" s="96"/>
      <c r="G350" s="96"/>
      <c r="H350" s="96"/>
      <c r="I350" s="96"/>
    </row>
    <row r="351" spans="1:9" ht="14.25">
      <c r="A351" s="95"/>
      <c r="B351" s="96"/>
      <c r="C351" s="96"/>
      <c r="D351" s="96"/>
      <c r="E351" s="96"/>
      <c r="F351" s="96"/>
      <c r="G351" s="96"/>
      <c r="H351" s="96"/>
      <c r="I351" s="96"/>
    </row>
    <row r="352" spans="1:5" ht="14.25">
      <c r="A352" s="89"/>
      <c r="B352" s="89"/>
      <c r="C352" s="89"/>
      <c r="D352" s="91"/>
      <c r="E352" s="89"/>
    </row>
    <row r="353" spans="1:5" ht="14.25">
      <c r="A353" s="91"/>
      <c r="B353" s="89"/>
      <c r="C353" s="89"/>
      <c r="D353" s="89"/>
      <c r="E353" s="89"/>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J46"/>
  <sheetViews>
    <sheetView tabSelected="1" zoomScalePageLayoutView="0" workbookViewId="0" topLeftCell="A4">
      <selection activeCell="J45" sqref="J45"/>
    </sheetView>
  </sheetViews>
  <sheetFormatPr defaultColWidth="9.140625" defaultRowHeight="15"/>
  <cols>
    <col min="1" max="1" width="60.7109375" style="0" customWidth="1"/>
    <col min="4" max="4" width="9.00390625" style="0" customWidth="1"/>
    <col min="5" max="5" width="0.42578125" style="0" hidden="1" customWidth="1"/>
    <col min="8" max="8" width="12.28125" style="0" customWidth="1"/>
  </cols>
  <sheetData>
    <row r="2" spans="1:3" ht="17.25">
      <c r="A2" s="152" t="s">
        <v>249</v>
      </c>
      <c r="B2" s="98"/>
      <c r="C2" s="99"/>
    </row>
    <row r="3" spans="1:10" ht="14.25">
      <c r="A3" s="133" t="s">
        <v>223</v>
      </c>
      <c r="B3" s="133"/>
      <c r="C3" s="133"/>
      <c r="D3" s="133"/>
      <c r="E3" s="133"/>
      <c r="F3" s="133"/>
      <c r="G3" s="133"/>
      <c r="H3" s="133"/>
      <c r="I3" s="133"/>
      <c r="J3" s="133"/>
    </row>
    <row r="4" spans="1:10" ht="14.25">
      <c r="A4" s="133" t="s">
        <v>612</v>
      </c>
      <c r="B4" s="133"/>
      <c r="C4" s="133"/>
      <c r="D4" s="133"/>
      <c r="E4" s="133"/>
      <c r="F4" s="133"/>
      <c r="G4" s="133"/>
      <c r="H4" s="133"/>
      <c r="I4" s="133"/>
      <c r="J4" s="133"/>
    </row>
    <row r="5" spans="1:10" ht="14.25">
      <c r="A5" s="133"/>
      <c r="B5" s="133"/>
      <c r="C5" s="133"/>
      <c r="D5" s="133"/>
      <c r="E5" s="133"/>
      <c r="F5" s="133"/>
      <c r="G5" s="133"/>
      <c r="H5" s="133"/>
      <c r="I5" s="133"/>
      <c r="J5" s="133"/>
    </row>
    <row r="6" spans="1:10" ht="14.25">
      <c r="A6" s="133" t="s">
        <v>157</v>
      </c>
      <c r="B6" s="133" t="s">
        <v>593</v>
      </c>
      <c r="C6" s="133" t="s">
        <v>594</v>
      </c>
      <c r="D6" s="133" t="s">
        <v>595</v>
      </c>
      <c r="E6" s="133"/>
      <c r="F6" s="133" t="s">
        <v>245</v>
      </c>
      <c r="G6" s="133"/>
      <c r="H6" s="133" t="s">
        <v>161</v>
      </c>
      <c r="I6" s="133" t="s">
        <v>597</v>
      </c>
      <c r="J6" s="133" t="s">
        <v>598</v>
      </c>
    </row>
    <row r="7" spans="1:10" ht="14.25">
      <c r="A7" s="133" t="s">
        <v>599</v>
      </c>
      <c r="B7" s="133" t="s">
        <v>165</v>
      </c>
      <c r="C7" s="133" t="s">
        <v>600</v>
      </c>
      <c r="D7" s="133" t="s">
        <v>601</v>
      </c>
      <c r="E7" s="133"/>
      <c r="F7" s="133" t="s">
        <v>168</v>
      </c>
      <c r="G7" s="134" t="s">
        <v>169</v>
      </c>
      <c r="H7" s="133" t="s">
        <v>602</v>
      </c>
      <c r="I7" s="133" t="s">
        <v>600</v>
      </c>
      <c r="J7" s="133" t="s">
        <v>603</v>
      </c>
    </row>
    <row r="8" spans="1:10" ht="14.25">
      <c r="A8" s="133">
        <v>5763.4</v>
      </c>
      <c r="B8" s="133"/>
      <c r="C8" s="133"/>
      <c r="D8" s="133"/>
      <c r="E8" s="133"/>
      <c r="F8" s="133"/>
      <c r="G8" s="133"/>
      <c r="H8" s="133"/>
      <c r="I8" s="133"/>
      <c r="J8" s="133"/>
    </row>
    <row r="9" spans="1:10" ht="14.25">
      <c r="A9" s="133" t="s">
        <v>173</v>
      </c>
      <c r="B9" s="133"/>
      <c r="C9" s="133"/>
      <c r="D9" s="133"/>
      <c r="E9" s="133"/>
      <c r="F9" s="133"/>
      <c r="G9" s="133"/>
      <c r="H9" s="133"/>
      <c r="I9" s="133"/>
      <c r="J9" s="133"/>
    </row>
    <row r="10" spans="1:10" ht="14.25">
      <c r="A10" s="133" t="s">
        <v>218</v>
      </c>
      <c r="B10" s="133"/>
      <c r="C10" s="133"/>
      <c r="D10" s="133"/>
      <c r="E10" s="133"/>
      <c r="F10" s="133"/>
      <c r="G10" s="133"/>
      <c r="H10" s="133"/>
      <c r="I10" s="135">
        <f>A12*A8</f>
        <v>61841.282</v>
      </c>
      <c r="J10" s="135">
        <f>I10*12</f>
        <v>742095.384</v>
      </c>
    </row>
    <row r="11" spans="1:10" ht="14.25">
      <c r="A11" s="133" t="s">
        <v>604</v>
      </c>
      <c r="B11" s="133">
        <v>0.41</v>
      </c>
      <c r="C11" s="135">
        <f>B11*A8</f>
        <v>2362.9939999999997</v>
      </c>
      <c r="D11" s="133"/>
      <c r="E11" s="133"/>
      <c r="F11" s="133"/>
      <c r="G11" s="133"/>
      <c r="H11" s="133"/>
      <c r="I11" s="135">
        <f>C11</f>
        <v>2362.9939999999997</v>
      </c>
      <c r="J11" s="135">
        <f>I11*12</f>
        <v>28355.927999999996</v>
      </c>
    </row>
    <row r="12" spans="1:10" ht="14.25">
      <c r="A12" s="133">
        <v>10.73</v>
      </c>
      <c r="B12" s="133"/>
      <c r="C12" s="133"/>
      <c r="D12" s="133"/>
      <c r="E12" s="133"/>
      <c r="F12" s="133"/>
      <c r="G12" s="133"/>
      <c r="H12" s="133"/>
      <c r="I12" s="133"/>
      <c r="J12" s="133"/>
    </row>
    <row r="13" spans="1:10" ht="14.25">
      <c r="A13" s="133" t="s">
        <v>176</v>
      </c>
      <c r="B13" s="136"/>
      <c r="C13" s="135"/>
      <c r="D13" s="133"/>
      <c r="E13" s="133"/>
      <c r="F13" s="133"/>
      <c r="G13" s="133"/>
      <c r="H13" s="135"/>
      <c r="I13" s="133"/>
      <c r="J13" s="133"/>
    </row>
    <row r="14" spans="1:10" ht="14.25">
      <c r="A14" s="133" t="s">
        <v>177</v>
      </c>
      <c r="B14" s="137">
        <v>0.75</v>
      </c>
      <c r="C14" s="135">
        <f>B14*A8</f>
        <v>4322.549999999999</v>
      </c>
      <c r="D14" s="138">
        <f>100*B14/A12</f>
        <v>6.989748369058714</v>
      </c>
      <c r="E14" s="133"/>
      <c r="F14" s="133"/>
      <c r="G14" s="133"/>
      <c r="H14" s="135">
        <f aca="true" t="shared" si="0" ref="H14:H22">C14*12</f>
        <v>51870.59999999999</v>
      </c>
      <c r="I14" s="133"/>
      <c r="J14" s="133"/>
    </row>
    <row r="15" spans="1:10" ht="14.25">
      <c r="A15" s="133" t="s">
        <v>246</v>
      </c>
      <c r="B15" s="137">
        <v>0.09</v>
      </c>
      <c r="C15" s="135">
        <f>B15*A8</f>
        <v>518.7059999999999</v>
      </c>
      <c r="D15" s="137">
        <f>B15/A12*100</f>
        <v>0.8387698042870456</v>
      </c>
      <c r="E15" s="133"/>
      <c r="F15" s="135">
        <f>C15-G15</f>
        <v>451.2742199999999</v>
      </c>
      <c r="G15" s="135">
        <f>C15*0.13</f>
        <v>67.43177999999999</v>
      </c>
      <c r="H15" s="135">
        <f t="shared" si="0"/>
        <v>6224.471999999999</v>
      </c>
      <c r="I15" s="133"/>
      <c r="J15" s="133"/>
    </row>
    <row r="16" spans="1:10" ht="14.25">
      <c r="A16" s="133" t="s">
        <v>179</v>
      </c>
      <c r="B16" s="137">
        <v>0.03</v>
      </c>
      <c r="C16" s="135">
        <f>B16*A8</f>
        <v>172.902</v>
      </c>
      <c r="D16" s="137">
        <f>B16/A12*100</f>
        <v>0.2795899347623485</v>
      </c>
      <c r="E16" s="133"/>
      <c r="F16" s="133"/>
      <c r="G16" s="133"/>
      <c r="H16" s="135">
        <f t="shared" si="0"/>
        <v>2074.8239999999996</v>
      </c>
      <c r="I16" s="133"/>
      <c r="J16" s="133"/>
    </row>
    <row r="17" spans="1:10" ht="14.25">
      <c r="A17" s="133" t="s">
        <v>180</v>
      </c>
      <c r="B17" s="137">
        <v>0.03</v>
      </c>
      <c r="C17" s="135">
        <f>B17*A8</f>
        <v>172.902</v>
      </c>
      <c r="D17" s="137">
        <f>B17/A12*100</f>
        <v>0.2795899347623485</v>
      </c>
      <c r="E17" s="133"/>
      <c r="F17" s="133"/>
      <c r="G17" s="133"/>
      <c r="H17" s="135">
        <f t="shared" si="0"/>
        <v>2074.8239999999996</v>
      </c>
      <c r="I17" s="133"/>
      <c r="J17" s="133"/>
    </row>
    <row r="18" spans="1:10" ht="14.25">
      <c r="A18" s="133" t="s">
        <v>181</v>
      </c>
      <c r="B18" s="137">
        <v>0.6</v>
      </c>
      <c r="C18" s="135">
        <f>B18*A8</f>
        <v>3458.0399999999995</v>
      </c>
      <c r="D18" s="137">
        <f>B18/A12*100</f>
        <v>5.591798695246971</v>
      </c>
      <c r="E18" s="133"/>
      <c r="F18" s="135">
        <f>C18-G18</f>
        <v>3008.4947999999995</v>
      </c>
      <c r="G18" s="135">
        <f>C18*0.13</f>
        <v>449.54519999999997</v>
      </c>
      <c r="H18" s="135">
        <f t="shared" si="0"/>
        <v>41496.479999999996</v>
      </c>
      <c r="I18" s="133"/>
      <c r="J18" s="133"/>
    </row>
    <row r="19" spans="1:10" ht="14.25">
      <c r="A19" s="133" t="s">
        <v>605</v>
      </c>
      <c r="B19" s="137">
        <v>0.6</v>
      </c>
      <c r="C19" s="135">
        <f>B19*A8</f>
        <v>3458.0399999999995</v>
      </c>
      <c r="D19" s="137">
        <f>B19/A12*100</f>
        <v>5.591798695246971</v>
      </c>
      <c r="E19" s="133"/>
      <c r="F19" s="133">
        <v>3008</v>
      </c>
      <c r="G19" s="135">
        <f>C19*0.13</f>
        <v>449.54519999999997</v>
      </c>
      <c r="H19" s="135">
        <f t="shared" si="0"/>
        <v>41496.479999999996</v>
      </c>
      <c r="I19" s="133"/>
      <c r="J19" s="133"/>
    </row>
    <row r="20" spans="1:10" ht="14.25">
      <c r="A20" s="133" t="s">
        <v>606</v>
      </c>
      <c r="B20" s="137">
        <v>0.3</v>
      </c>
      <c r="C20" s="135">
        <f>B20*A8</f>
        <v>1729.0199999999998</v>
      </c>
      <c r="D20" s="137">
        <f>B20/A12*100</f>
        <v>2.7958993476234855</v>
      </c>
      <c r="E20" s="133"/>
      <c r="F20" s="135">
        <f>C20-G20</f>
        <v>1504.2473999999997</v>
      </c>
      <c r="G20" s="135">
        <f>C20*0.13</f>
        <v>224.77259999999998</v>
      </c>
      <c r="H20" s="135">
        <f t="shared" si="0"/>
        <v>20748.239999999998</v>
      </c>
      <c r="I20" s="133"/>
      <c r="J20" s="133"/>
    </row>
    <row r="21" spans="1:10" ht="14.25">
      <c r="A21" s="133" t="s">
        <v>185</v>
      </c>
      <c r="B21" s="137">
        <f>C21/A8</f>
        <v>0.604</v>
      </c>
      <c r="C21" s="135">
        <f>(C15+C18+C19+C20+C24+C28+C29+C33)*0.2</f>
        <v>3481.0935999999997</v>
      </c>
      <c r="D21" s="137">
        <f>B21/A12*100</f>
        <v>5.629077353215283</v>
      </c>
      <c r="E21" s="133"/>
      <c r="F21" s="133"/>
      <c r="G21" s="133"/>
      <c r="H21" s="135">
        <f t="shared" si="0"/>
        <v>41773.123199999995</v>
      </c>
      <c r="I21" s="133"/>
      <c r="J21" s="133"/>
    </row>
    <row r="22" spans="1:10" ht="14.25">
      <c r="A22" s="133" t="s">
        <v>607</v>
      </c>
      <c r="B22" s="137">
        <v>0.03</v>
      </c>
      <c r="C22" s="135">
        <f>B22*A8</f>
        <v>172.902</v>
      </c>
      <c r="D22" s="137">
        <f>B22/A12*100</f>
        <v>0.2795899347623485</v>
      </c>
      <c r="E22" s="133"/>
      <c r="F22" s="133"/>
      <c r="G22" s="133"/>
      <c r="H22" s="135">
        <f t="shared" si="0"/>
        <v>2074.8239999999996</v>
      </c>
      <c r="I22" s="133"/>
      <c r="J22" s="133"/>
    </row>
    <row r="23" spans="1:10" ht="14.25">
      <c r="A23" s="133" t="s">
        <v>187</v>
      </c>
      <c r="B23" s="136"/>
      <c r="C23" s="135"/>
      <c r="D23" s="133"/>
      <c r="E23" s="133"/>
      <c r="F23" s="133"/>
      <c r="G23" s="133"/>
      <c r="H23" s="135"/>
      <c r="I23" s="133"/>
      <c r="J23" s="133"/>
    </row>
    <row r="24" spans="1:10" ht="14.25">
      <c r="A24" s="133" t="s">
        <v>188</v>
      </c>
      <c r="B24" s="137">
        <v>0.11</v>
      </c>
      <c r="C24" s="135">
        <f>B24*A8</f>
        <v>633.9739999999999</v>
      </c>
      <c r="D24" s="137">
        <f>B24/A12*100</f>
        <v>1.0251630941286112</v>
      </c>
      <c r="E24" s="133"/>
      <c r="F24" s="135">
        <f>C24-G24</f>
        <v>551.55738</v>
      </c>
      <c r="G24" s="135">
        <f>C24*0.13</f>
        <v>82.41662</v>
      </c>
      <c r="H24" s="135">
        <f aca="true" t="shared" si="1" ref="H24:H32">C24*12</f>
        <v>7607.687999999999</v>
      </c>
      <c r="I24" s="133"/>
      <c r="J24" s="133"/>
    </row>
    <row r="25" spans="1:10" ht="14.25">
      <c r="A25" s="133" t="s">
        <v>189</v>
      </c>
      <c r="B25" s="137">
        <v>1.84</v>
      </c>
      <c r="C25" s="135">
        <f>B25*A8</f>
        <v>10604.655999999999</v>
      </c>
      <c r="D25" s="137">
        <f>B25/A12*100</f>
        <v>17.148182665424045</v>
      </c>
      <c r="E25" s="133"/>
      <c r="F25" s="133"/>
      <c r="G25" s="133"/>
      <c r="H25" s="135">
        <f t="shared" si="1"/>
        <v>127255.87199999999</v>
      </c>
      <c r="I25" s="133"/>
      <c r="J25" s="133"/>
    </row>
    <row r="26" spans="1:10" ht="14.25">
      <c r="A26" s="133" t="s">
        <v>608</v>
      </c>
      <c r="B26" s="137">
        <v>0.17</v>
      </c>
      <c r="C26" s="135">
        <f>B26*A8</f>
        <v>979.778</v>
      </c>
      <c r="D26" s="137">
        <f>B26/A12*100</f>
        <v>1.5843429636533086</v>
      </c>
      <c r="E26" s="133"/>
      <c r="F26" s="133"/>
      <c r="G26" s="133"/>
      <c r="H26" s="135">
        <f t="shared" si="1"/>
        <v>11757.336</v>
      </c>
      <c r="I26" s="133"/>
      <c r="J26" s="133"/>
    </row>
    <row r="27" spans="1:10" ht="14.25">
      <c r="A27" s="133" t="s">
        <v>609</v>
      </c>
      <c r="B27" s="137">
        <v>0.1998</v>
      </c>
      <c r="C27" s="135">
        <f>B27*A8</f>
        <v>1151.52732</v>
      </c>
      <c r="D27" s="137">
        <f>B27/A12*100</f>
        <v>1.862068965517241</v>
      </c>
      <c r="E27" s="133"/>
      <c r="F27" s="133"/>
      <c r="G27" s="133"/>
      <c r="H27" s="135">
        <f t="shared" si="1"/>
        <v>13818.327839999998</v>
      </c>
      <c r="I27" s="133"/>
      <c r="J27" s="133"/>
    </row>
    <row r="28" spans="1:10" ht="14.25">
      <c r="A28" s="133" t="s">
        <v>192</v>
      </c>
      <c r="B28" s="137">
        <v>1</v>
      </c>
      <c r="C28" s="135">
        <f>B28*A8</f>
        <v>5763.4</v>
      </c>
      <c r="D28" s="138">
        <f>B28/A12*100</f>
        <v>9.319664492078285</v>
      </c>
      <c r="E28" s="133"/>
      <c r="F28" s="133">
        <v>5014</v>
      </c>
      <c r="G28" s="135">
        <f>C28*0.13</f>
        <v>749.242</v>
      </c>
      <c r="H28" s="135">
        <f t="shared" si="1"/>
        <v>69160.79999999999</v>
      </c>
      <c r="I28" s="133"/>
      <c r="J28" s="133"/>
    </row>
    <row r="29" spans="1:10" ht="14.25">
      <c r="A29" s="133" t="s">
        <v>193</v>
      </c>
      <c r="B29" s="137">
        <v>0.22</v>
      </c>
      <c r="C29" s="135">
        <f>B29*A8</f>
        <v>1267.9479999999999</v>
      </c>
      <c r="D29" s="137">
        <f>B29/A12*100</f>
        <v>2.0503261882572223</v>
      </c>
      <c r="E29" s="133"/>
      <c r="F29" s="135">
        <f>C29-G29</f>
        <v>1103.11476</v>
      </c>
      <c r="G29" s="135">
        <f>C29*0.13</f>
        <v>164.83324</v>
      </c>
      <c r="H29" s="135">
        <f t="shared" si="1"/>
        <v>15215.375999999998</v>
      </c>
      <c r="I29" s="133"/>
      <c r="J29" s="133"/>
    </row>
    <row r="30" spans="1:10" ht="14.25">
      <c r="A30" s="133" t="s">
        <v>610</v>
      </c>
      <c r="B30" s="137">
        <v>0.07</v>
      </c>
      <c r="C30" s="135">
        <f>B30*A8</f>
        <v>403.438</v>
      </c>
      <c r="D30" s="137">
        <f>B30/A12*100</f>
        <v>0.65237651444548</v>
      </c>
      <c r="E30" s="133"/>
      <c r="F30" s="133"/>
      <c r="G30" s="133"/>
      <c r="H30" s="135">
        <f t="shared" si="1"/>
        <v>4841.255999999999</v>
      </c>
      <c r="I30" s="133"/>
      <c r="J30" s="133"/>
    </row>
    <row r="31" spans="1:10" ht="14.25">
      <c r="A31" s="133" t="s">
        <v>194</v>
      </c>
      <c r="B31" s="137">
        <v>0.03</v>
      </c>
      <c r="C31" s="135">
        <f>B31*A8</f>
        <v>172.902</v>
      </c>
      <c r="D31" s="137">
        <f>B31/A12*100</f>
        <v>0.2795899347623485</v>
      </c>
      <c r="E31" s="133"/>
      <c r="F31" s="133"/>
      <c r="G31" s="133"/>
      <c r="H31" s="135">
        <f t="shared" si="1"/>
        <v>2074.8239999999996</v>
      </c>
      <c r="I31" s="133"/>
      <c r="J31" s="133"/>
    </row>
    <row r="32" spans="1:10" ht="14.25">
      <c r="A32" s="133" t="s">
        <v>244</v>
      </c>
      <c r="B32" s="137">
        <v>1.72</v>
      </c>
      <c r="C32" s="135">
        <f>B32*A8</f>
        <v>9913.047999999999</v>
      </c>
      <c r="D32" s="137">
        <f>B32/A12*100</f>
        <v>16.02982292637465</v>
      </c>
      <c r="E32" s="133"/>
      <c r="F32" s="133"/>
      <c r="G32" s="133"/>
      <c r="H32" s="135">
        <f t="shared" si="1"/>
        <v>118956.57599999999</v>
      </c>
      <c r="I32" s="133"/>
      <c r="J32" s="133"/>
    </row>
    <row r="33" spans="1:10" ht="14.25">
      <c r="A33" s="133" t="s">
        <v>196</v>
      </c>
      <c r="B33" s="137">
        <v>0.1</v>
      </c>
      <c r="C33" s="135">
        <f>B33*A8</f>
        <v>576.34</v>
      </c>
      <c r="D33" s="137">
        <f>B33/A12*100</f>
        <v>0.9319664492078286</v>
      </c>
      <c r="E33" s="135"/>
      <c r="F33" s="135">
        <f>C33-G33</f>
        <v>501.4158</v>
      </c>
      <c r="G33" s="135">
        <f>C33*0.13</f>
        <v>74.92420000000001</v>
      </c>
      <c r="H33" s="135">
        <f>C33*12</f>
        <v>6916.08</v>
      </c>
      <c r="I33" s="133"/>
      <c r="J33" s="133"/>
    </row>
    <row r="34" spans="1:10" ht="14.25">
      <c r="A34" s="133" t="s">
        <v>198</v>
      </c>
      <c r="B34" s="136"/>
      <c r="C34" s="135"/>
      <c r="D34" s="133"/>
      <c r="E34" s="135"/>
      <c r="F34" s="135"/>
      <c r="G34" s="135"/>
      <c r="H34" s="135"/>
      <c r="I34" s="133"/>
      <c r="J34" s="133"/>
    </row>
    <row r="35" spans="1:10" ht="14.25">
      <c r="A35" s="133" t="s">
        <v>199</v>
      </c>
      <c r="B35" s="137">
        <v>0.03</v>
      </c>
      <c r="C35" s="135">
        <f>B35*A8</f>
        <v>172.902</v>
      </c>
      <c r="D35" s="137">
        <f>B35/A12*100</f>
        <v>0.2795899347623485</v>
      </c>
      <c r="E35" s="135"/>
      <c r="F35" s="135"/>
      <c r="G35" s="135"/>
      <c r="H35" s="135">
        <f aca="true" t="shared" si="2" ref="H35:H43">C35*12</f>
        <v>2074.8239999999996</v>
      </c>
      <c r="I35" s="133"/>
      <c r="J35" s="133"/>
    </row>
    <row r="36" spans="1:10" ht="14.25">
      <c r="A36" s="133" t="s">
        <v>200</v>
      </c>
      <c r="B36" s="137">
        <v>0.87</v>
      </c>
      <c r="C36" s="135">
        <f>B36*A8</f>
        <v>5014.157999999999</v>
      </c>
      <c r="D36" s="137">
        <f>B36/A12*100</f>
        <v>8.108108108108107</v>
      </c>
      <c r="E36" s="135"/>
      <c r="F36" s="135">
        <f>C36-G36</f>
        <v>4362.317459999999</v>
      </c>
      <c r="G36" s="135">
        <f>C36*0.13</f>
        <v>651.8405399999999</v>
      </c>
      <c r="H36" s="135">
        <f t="shared" si="2"/>
        <v>60169.89599999999</v>
      </c>
      <c r="I36" s="133"/>
      <c r="J36" s="133"/>
    </row>
    <row r="37" spans="1:10" ht="14.25">
      <c r="A37" s="133" t="s">
        <v>201</v>
      </c>
      <c r="B37" s="137">
        <f>C37/A8</f>
        <v>0.252</v>
      </c>
      <c r="C37" s="135">
        <f>(C36+C40+C41)*0.2</f>
        <v>1452.3768</v>
      </c>
      <c r="D37" s="137">
        <f>B37/A12*100</f>
        <v>2.348555452003728</v>
      </c>
      <c r="E37" s="135"/>
      <c r="F37" s="135"/>
      <c r="G37" s="135"/>
      <c r="H37" s="135">
        <f t="shared" si="2"/>
        <v>17428.5216</v>
      </c>
      <c r="I37" s="133"/>
      <c r="J37" s="133"/>
    </row>
    <row r="38" spans="1:10" ht="14.25">
      <c r="A38" s="133" t="s">
        <v>202</v>
      </c>
      <c r="B38" s="137">
        <v>0.3</v>
      </c>
      <c r="C38" s="135">
        <f>B38*A8</f>
        <v>1729.0199999999998</v>
      </c>
      <c r="D38" s="137">
        <f>B38/A12*100</f>
        <v>2.7958993476234855</v>
      </c>
      <c r="E38" s="135"/>
      <c r="F38" s="135"/>
      <c r="G38" s="135"/>
      <c r="H38" s="135">
        <f t="shared" si="2"/>
        <v>20748.239999999998</v>
      </c>
      <c r="I38" s="133"/>
      <c r="J38" s="133"/>
    </row>
    <row r="39" spans="1:10" ht="14.25">
      <c r="A39" s="133" t="s">
        <v>203</v>
      </c>
      <c r="B39" s="137">
        <v>0.05</v>
      </c>
      <c r="C39" s="135">
        <f>B39*A8</f>
        <v>288.17</v>
      </c>
      <c r="D39" s="137">
        <f>B39/A12*100</f>
        <v>0.4659832246039143</v>
      </c>
      <c r="E39" s="135"/>
      <c r="F39" s="135"/>
      <c r="G39" s="135"/>
      <c r="H39" s="135">
        <f t="shared" si="2"/>
        <v>3458.04</v>
      </c>
      <c r="I39" s="133"/>
      <c r="J39" s="133"/>
    </row>
    <row r="40" spans="1:10" ht="14.25">
      <c r="A40" s="133" t="s">
        <v>204</v>
      </c>
      <c r="B40" s="137">
        <v>0.28</v>
      </c>
      <c r="C40" s="135">
        <f>B40*A8</f>
        <v>1613.752</v>
      </c>
      <c r="D40" s="137">
        <f>B40/A12*100</f>
        <v>2.60950605778192</v>
      </c>
      <c r="E40" s="135"/>
      <c r="F40" s="135">
        <f>C40-G40</f>
        <v>1403.96424</v>
      </c>
      <c r="G40" s="135">
        <f>C40*0.13</f>
        <v>209.78776</v>
      </c>
      <c r="H40" s="135"/>
      <c r="I40" s="133"/>
      <c r="J40" s="133"/>
    </row>
    <row r="41" spans="1:10" ht="14.25">
      <c r="A41" s="133" t="s">
        <v>205</v>
      </c>
      <c r="B41" s="137">
        <v>0.11</v>
      </c>
      <c r="C41" s="135">
        <f>B41*A8</f>
        <v>633.9739999999999</v>
      </c>
      <c r="D41" s="137">
        <f>B41/A12*100</f>
        <v>1.0251630941286112</v>
      </c>
      <c r="E41" s="135"/>
      <c r="F41" s="133">
        <v>552</v>
      </c>
      <c r="G41" s="135">
        <f>C41*0.13</f>
        <v>82.41662</v>
      </c>
      <c r="H41" s="135">
        <f t="shared" si="2"/>
        <v>7607.687999999999</v>
      </c>
      <c r="I41" s="133"/>
      <c r="J41" s="133"/>
    </row>
    <row r="42" spans="1:10" ht="14.25">
      <c r="A42" s="133" t="s">
        <v>206</v>
      </c>
      <c r="B42" s="137">
        <v>0.12</v>
      </c>
      <c r="C42" s="135">
        <f>B42*A8</f>
        <v>691.608</v>
      </c>
      <c r="D42" s="137">
        <f>B42/A12*100</f>
        <v>1.118359739049394</v>
      </c>
      <c r="E42" s="133"/>
      <c r="F42" s="133"/>
      <c r="G42" s="133"/>
      <c r="H42" s="135">
        <f t="shared" si="2"/>
        <v>8299.295999999998</v>
      </c>
      <c r="I42" s="133"/>
      <c r="J42" s="133"/>
    </row>
    <row r="43" spans="1:10" ht="14.25">
      <c r="A43" s="133" t="s">
        <v>207</v>
      </c>
      <c r="B43" s="137">
        <v>0.22</v>
      </c>
      <c r="C43" s="135">
        <f>B43*A8</f>
        <v>1267.9479999999999</v>
      </c>
      <c r="D43" s="137">
        <f>B43/A12*100</f>
        <v>2.0503261882572223</v>
      </c>
      <c r="E43" s="133"/>
      <c r="F43" s="133"/>
      <c r="G43" s="133"/>
      <c r="H43" s="135">
        <f t="shared" si="2"/>
        <v>15215.375999999998</v>
      </c>
      <c r="I43" s="133"/>
      <c r="J43" s="133"/>
    </row>
    <row r="44" spans="1:10" ht="14.25">
      <c r="A44" s="133" t="s">
        <v>611</v>
      </c>
      <c r="B44" s="136"/>
      <c r="C44" s="135"/>
      <c r="D44" s="133"/>
      <c r="E44" s="133"/>
      <c r="F44" s="133"/>
      <c r="G44" s="133"/>
      <c r="H44" s="135">
        <f>0.06*J11</f>
        <v>1701.3556799999997</v>
      </c>
      <c r="I44" s="133"/>
      <c r="J44" s="133"/>
    </row>
    <row r="45" spans="1:10" ht="14.25">
      <c r="A45" s="133" t="s">
        <v>209</v>
      </c>
      <c r="B45" s="137">
        <f>SUM(B14:B44)</f>
        <v>10.7258</v>
      </c>
      <c r="C45" s="135">
        <f>SUM(C14:C44)</f>
        <v>61817.07571999998</v>
      </c>
      <c r="D45" s="135">
        <v>99.99813606710158</v>
      </c>
      <c r="E45" s="135"/>
      <c r="F45" s="135">
        <f>SUM(F15:F44)</f>
        <v>21460.38606</v>
      </c>
      <c r="G45" s="135">
        <f>SUM(G15:G44)</f>
        <v>3206.75576</v>
      </c>
      <c r="H45" s="135">
        <f>SUM(H14:H44)</f>
        <v>724141.2403199999</v>
      </c>
      <c r="I45" s="135"/>
      <c r="J45" s="135"/>
    </row>
    <row r="46" spans="1:10" ht="14.25">
      <c r="A46" s="133" t="s">
        <v>210</v>
      </c>
      <c r="B46" s="133"/>
      <c r="C46" s="133"/>
      <c r="D46" s="133"/>
      <c r="E46" s="133"/>
      <c r="F46" s="133"/>
      <c r="G46" s="133"/>
      <c r="H46" s="133"/>
      <c r="I46" s="135"/>
      <c r="J46" s="135"/>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44"/>
  <sheetViews>
    <sheetView zoomScalePageLayoutView="0" workbookViewId="0" topLeftCell="A4">
      <selection activeCell="J44" sqref="J44"/>
    </sheetView>
  </sheetViews>
  <sheetFormatPr defaultColWidth="9.140625" defaultRowHeight="15"/>
  <cols>
    <col min="1" max="1" width="59.57421875" style="0" customWidth="1"/>
    <col min="2" max="2" width="13.28125" style="0" customWidth="1"/>
    <col min="3" max="3" width="13.421875" style="0" customWidth="1"/>
    <col min="4" max="4" width="13.00390625" style="0" customWidth="1"/>
    <col min="5" max="5" width="8.57421875" style="0" customWidth="1"/>
    <col min="6" max="6" width="0.42578125" style="0" hidden="1" customWidth="1"/>
    <col min="7" max="7" width="10.140625" style="0" customWidth="1"/>
    <col min="8" max="8" width="14.57421875" style="0" customWidth="1"/>
    <col min="9" max="9" width="12.00390625" style="0" customWidth="1"/>
  </cols>
  <sheetData>
    <row r="1" spans="1:3" ht="17.25">
      <c r="A1" s="152" t="s">
        <v>249</v>
      </c>
      <c r="B1" s="98"/>
      <c r="C1" s="99"/>
    </row>
    <row r="2" spans="1:10" ht="14.25">
      <c r="A2" s="133" t="s">
        <v>223</v>
      </c>
      <c r="B2" s="133"/>
      <c r="C2" s="133"/>
      <c r="D2" s="133"/>
      <c r="E2" s="133"/>
      <c r="F2" s="133"/>
      <c r="G2" s="133"/>
      <c r="H2" s="133"/>
      <c r="I2" s="133"/>
      <c r="J2" s="133"/>
    </row>
    <row r="3" spans="1:10" ht="14.25">
      <c r="A3" s="133" t="s">
        <v>592</v>
      </c>
      <c r="B3" s="133"/>
      <c r="C3" s="133"/>
      <c r="D3" s="133"/>
      <c r="E3" s="133"/>
      <c r="F3" s="133"/>
      <c r="G3" s="133"/>
      <c r="H3" s="133"/>
      <c r="I3" s="133"/>
      <c r="J3" s="133"/>
    </row>
    <row r="4" spans="1:10" ht="18" customHeight="1">
      <c r="A4" s="133" t="s">
        <v>157</v>
      </c>
      <c r="B4" s="153" t="s">
        <v>593</v>
      </c>
      <c r="C4" s="133" t="s">
        <v>594</v>
      </c>
      <c r="D4" s="133" t="s">
        <v>595</v>
      </c>
      <c r="E4" s="133" t="s">
        <v>242</v>
      </c>
      <c r="F4" s="133" t="s">
        <v>596</v>
      </c>
      <c r="G4" s="133"/>
      <c r="H4" s="133" t="s">
        <v>161</v>
      </c>
      <c r="I4" s="133" t="s">
        <v>597</v>
      </c>
      <c r="J4" s="133" t="s">
        <v>598</v>
      </c>
    </row>
    <row r="5" spans="1:10" ht="15" customHeight="1">
      <c r="A5" s="133" t="s">
        <v>599</v>
      </c>
      <c r="B5" s="153" t="s">
        <v>165</v>
      </c>
      <c r="C5" s="133" t="s">
        <v>600</v>
      </c>
      <c r="D5" s="133" t="s">
        <v>601</v>
      </c>
      <c r="E5" s="133" t="s">
        <v>243</v>
      </c>
      <c r="F5" s="133"/>
      <c r="G5" s="134" t="s">
        <v>169</v>
      </c>
      <c r="H5" s="133" t="s">
        <v>602</v>
      </c>
      <c r="I5" s="133" t="s">
        <v>600</v>
      </c>
      <c r="J5" s="133" t="s">
        <v>603</v>
      </c>
    </row>
    <row r="6" spans="1:10" ht="17.25" customHeight="1">
      <c r="A6" s="153">
        <v>7637.1</v>
      </c>
      <c r="B6" s="133"/>
      <c r="C6" s="133"/>
      <c r="D6" s="133"/>
      <c r="E6" s="133"/>
      <c r="F6" s="133"/>
      <c r="G6" s="133"/>
      <c r="H6" s="133"/>
      <c r="I6" s="133"/>
      <c r="J6" s="133"/>
    </row>
    <row r="7" spans="1:10" ht="14.25" customHeight="1">
      <c r="A7" s="133" t="s">
        <v>173</v>
      </c>
      <c r="B7" s="133"/>
      <c r="C7" s="133"/>
      <c r="D7" s="133"/>
      <c r="E7" s="133"/>
      <c r="F7" s="133"/>
      <c r="G7" s="133"/>
      <c r="H7" s="133"/>
      <c r="I7" s="133"/>
      <c r="J7" s="133"/>
    </row>
    <row r="8" spans="1:10" ht="19.5" customHeight="1">
      <c r="A8" s="133" t="s">
        <v>218</v>
      </c>
      <c r="B8" s="133"/>
      <c r="C8" s="133"/>
      <c r="D8" s="133"/>
      <c r="E8" s="133"/>
      <c r="F8" s="133"/>
      <c r="G8" s="133"/>
      <c r="H8" s="133"/>
      <c r="I8" s="135">
        <f>A10*A6</f>
        <v>81946.08300000001</v>
      </c>
      <c r="J8" s="135">
        <f>I8*12</f>
        <v>983352.9960000002</v>
      </c>
    </row>
    <row r="9" spans="1:10" ht="15" customHeight="1">
      <c r="A9" s="133" t="s">
        <v>604</v>
      </c>
      <c r="B9" s="133">
        <v>0.18</v>
      </c>
      <c r="C9" s="135"/>
      <c r="D9" s="133"/>
      <c r="E9" s="133"/>
      <c r="F9" s="133"/>
      <c r="G9" s="133"/>
      <c r="H9" s="133"/>
      <c r="I9" s="135">
        <f>B9*A6</f>
        <v>1374.678</v>
      </c>
      <c r="J9" s="135">
        <f>I9*12</f>
        <v>16496.136000000002</v>
      </c>
    </row>
    <row r="10" spans="1:10" ht="17.25" customHeight="1">
      <c r="A10" s="153">
        <v>10.73</v>
      </c>
      <c r="B10" s="133"/>
      <c r="C10" s="133"/>
      <c r="D10" s="133"/>
      <c r="E10" s="133"/>
      <c r="F10" s="133"/>
      <c r="G10" s="133"/>
      <c r="H10" s="133"/>
      <c r="I10" s="133"/>
      <c r="J10" s="133"/>
    </row>
    <row r="11" spans="1:10" ht="18" customHeight="1">
      <c r="A11" s="133" t="s">
        <v>176</v>
      </c>
      <c r="B11" s="136"/>
      <c r="C11" s="135"/>
      <c r="D11" s="133"/>
      <c r="E11" s="133"/>
      <c r="F11" s="133"/>
      <c r="G11" s="133"/>
      <c r="H11" s="135"/>
      <c r="I11" s="133"/>
      <c r="J11" s="133"/>
    </row>
    <row r="12" spans="1:10" ht="12" customHeight="1">
      <c r="A12" s="133" t="s">
        <v>177</v>
      </c>
      <c r="B12" s="137">
        <v>0.75</v>
      </c>
      <c r="C12" s="135">
        <f>B12*A6</f>
        <v>5727.825000000001</v>
      </c>
      <c r="D12" s="136">
        <f>100*B12/A10</f>
        <v>6.989748369058714</v>
      </c>
      <c r="E12" s="133"/>
      <c r="F12" s="133"/>
      <c r="G12" s="133"/>
      <c r="H12" s="135">
        <f aca="true" t="shared" si="0" ref="H12:H20">C12*12</f>
        <v>68733.90000000001</v>
      </c>
      <c r="I12" s="133"/>
      <c r="J12" s="133"/>
    </row>
    <row r="13" spans="1:10" ht="13.5" customHeight="1">
      <c r="A13" s="133" t="s">
        <v>178</v>
      </c>
      <c r="B13" s="137">
        <v>0.09</v>
      </c>
      <c r="C13" s="135">
        <f>B13*A6</f>
        <v>687.339</v>
      </c>
      <c r="D13" s="136">
        <v>0.8387698042870456</v>
      </c>
      <c r="E13" s="135">
        <f>C13-G13</f>
        <v>597.9849300000001</v>
      </c>
      <c r="F13" s="133"/>
      <c r="G13" s="135">
        <f>C13*0.13</f>
        <v>89.35407000000001</v>
      </c>
      <c r="H13" s="135">
        <f t="shared" si="0"/>
        <v>8248.068000000001</v>
      </c>
      <c r="I13" s="133"/>
      <c r="J13" s="133"/>
    </row>
    <row r="14" spans="1:10" ht="16.5" customHeight="1">
      <c r="A14" s="133" t="s">
        <v>179</v>
      </c>
      <c r="B14" s="137">
        <v>0.03</v>
      </c>
      <c r="C14" s="135">
        <f>B14*A6</f>
        <v>229.113</v>
      </c>
      <c r="D14" s="136">
        <v>0.27958993476234856</v>
      </c>
      <c r="E14" s="135"/>
      <c r="F14" s="133"/>
      <c r="G14" s="135"/>
      <c r="H14" s="135">
        <f t="shared" si="0"/>
        <v>2749.3559999999998</v>
      </c>
      <c r="I14" s="133"/>
      <c r="J14" s="133"/>
    </row>
    <row r="15" spans="1:10" ht="18" customHeight="1">
      <c r="A15" s="133" t="s">
        <v>180</v>
      </c>
      <c r="B15" s="137">
        <v>0.03</v>
      </c>
      <c r="C15" s="135">
        <f>B15*A6</f>
        <v>229.113</v>
      </c>
      <c r="D15" s="136">
        <v>0.27958993476234856</v>
      </c>
      <c r="E15" s="133"/>
      <c r="F15" s="133"/>
      <c r="G15" s="133"/>
      <c r="H15" s="135">
        <f t="shared" si="0"/>
        <v>2749.3559999999998</v>
      </c>
      <c r="I15" s="133"/>
      <c r="J15" s="133"/>
    </row>
    <row r="16" spans="1:10" ht="14.25">
      <c r="A16" s="133" t="s">
        <v>181</v>
      </c>
      <c r="B16" s="137">
        <v>0.6</v>
      </c>
      <c r="C16" s="135">
        <f>B16*A6</f>
        <v>4582.26</v>
      </c>
      <c r="D16" s="137">
        <v>5.591798695246971</v>
      </c>
      <c r="E16" s="135">
        <f>C16-G16</f>
        <v>3986.5662</v>
      </c>
      <c r="F16" s="133"/>
      <c r="G16" s="135">
        <f>C16*0.13</f>
        <v>595.6938</v>
      </c>
      <c r="H16" s="135">
        <f t="shared" si="0"/>
        <v>54987.12</v>
      </c>
      <c r="I16" s="133"/>
      <c r="J16" s="133"/>
    </row>
    <row r="17" spans="1:10" ht="13.5" customHeight="1">
      <c r="A17" s="133" t="s">
        <v>605</v>
      </c>
      <c r="B17" s="137">
        <v>0.6</v>
      </c>
      <c r="C17" s="135">
        <f>B17*A6</f>
        <v>4582.26</v>
      </c>
      <c r="D17" s="137">
        <v>5.591798695246971</v>
      </c>
      <c r="E17" s="135">
        <f>C17-G17</f>
        <v>3986.5662</v>
      </c>
      <c r="F17" s="133"/>
      <c r="G17" s="135">
        <f>C17*0.13</f>
        <v>595.6938</v>
      </c>
      <c r="H17" s="135">
        <f t="shared" si="0"/>
        <v>54987.12</v>
      </c>
      <c r="I17" s="133"/>
      <c r="J17" s="133"/>
    </row>
    <row r="18" spans="1:10" ht="16.5" customHeight="1">
      <c r="A18" s="133" t="s">
        <v>606</v>
      </c>
      <c r="B18" s="137">
        <v>0.3</v>
      </c>
      <c r="C18" s="135">
        <f>B18*A6</f>
        <v>2291.13</v>
      </c>
      <c r="D18" s="137">
        <v>2.7958993476234855</v>
      </c>
      <c r="E18" s="135">
        <f>C18-G18</f>
        <v>1993.2831</v>
      </c>
      <c r="F18" s="133"/>
      <c r="G18" s="135">
        <f>C18*0.13</f>
        <v>297.8469</v>
      </c>
      <c r="H18" s="135">
        <f t="shared" si="0"/>
        <v>27493.56</v>
      </c>
      <c r="I18" s="133"/>
      <c r="J18" s="133"/>
    </row>
    <row r="19" spans="1:10" ht="16.5" customHeight="1">
      <c r="A19" s="133" t="s">
        <v>247</v>
      </c>
      <c r="B19" s="137">
        <f>C19/A6</f>
        <v>0.6040000000000001</v>
      </c>
      <c r="C19" s="135">
        <f>(C13+C16+C17+C18+C22+C26+C27+C31)*0.2</f>
        <v>4612.808400000001</v>
      </c>
      <c r="D19" s="137">
        <v>4.473438956197577</v>
      </c>
      <c r="E19" s="133"/>
      <c r="F19" s="133"/>
      <c r="G19" s="133"/>
      <c r="H19" s="135">
        <f t="shared" si="0"/>
        <v>55353.700800000006</v>
      </c>
      <c r="I19" s="133"/>
      <c r="J19" s="133"/>
    </row>
    <row r="20" spans="1:10" ht="18.75" customHeight="1">
      <c r="A20" s="133" t="s">
        <v>248</v>
      </c>
      <c r="B20" s="137">
        <v>0.03</v>
      </c>
      <c r="C20" s="135">
        <f>B20*A6</f>
        <v>229.113</v>
      </c>
      <c r="D20" s="137">
        <v>0.27958993476234856</v>
      </c>
      <c r="E20" s="133"/>
      <c r="F20" s="133"/>
      <c r="G20" s="133"/>
      <c r="H20" s="135">
        <f t="shared" si="0"/>
        <v>2749.3559999999998</v>
      </c>
      <c r="I20" s="133"/>
      <c r="J20" s="133"/>
    </row>
    <row r="21" spans="1:10" ht="13.5" customHeight="1">
      <c r="A21" s="133" t="s">
        <v>187</v>
      </c>
      <c r="B21" s="136"/>
      <c r="C21" s="135"/>
      <c r="D21" s="133"/>
      <c r="E21" s="133"/>
      <c r="F21" s="133"/>
      <c r="G21" s="133"/>
      <c r="H21" s="135"/>
      <c r="I21" s="133"/>
      <c r="J21" s="133"/>
    </row>
    <row r="22" spans="1:10" ht="14.25" customHeight="1">
      <c r="A22" s="133" t="s">
        <v>188</v>
      </c>
      <c r="B22" s="137">
        <v>0.11</v>
      </c>
      <c r="C22" s="135">
        <f>B22*A6</f>
        <v>840.081</v>
      </c>
      <c r="D22" s="137">
        <v>9.040074557315936</v>
      </c>
      <c r="E22" s="135">
        <f>C22-G22</f>
        <v>730.8704700000001</v>
      </c>
      <c r="F22" s="133"/>
      <c r="G22" s="135">
        <f>C22*0.13</f>
        <v>109.21053</v>
      </c>
      <c r="H22" s="135">
        <f aca="true" t="shared" si="1" ref="H22:H31">C22*12</f>
        <v>10080.972</v>
      </c>
      <c r="I22" s="133"/>
      <c r="J22" s="133"/>
    </row>
    <row r="23" spans="1:10" ht="16.5" customHeight="1">
      <c r="A23" s="133" t="s">
        <v>189</v>
      </c>
      <c r="B23" s="137">
        <v>1.84</v>
      </c>
      <c r="C23" s="135">
        <f>B23*A6</f>
        <v>14052.264000000001</v>
      </c>
      <c r="D23" s="137">
        <v>17.148182665424045</v>
      </c>
      <c r="E23" s="133"/>
      <c r="F23" s="133"/>
      <c r="G23" s="133"/>
      <c r="H23" s="135">
        <f t="shared" si="1"/>
        <v>168627.168</v>
      </c>
      <c r="I23" s="133"/>
      <c r="J23" s="133"/>
    </row>
    <row r="24" spans="1:10" ht="14.25">
      <c r="A24" s="133" t="s">
        <v>608</v>
      </c>
      <c r="B24" s="137">
        <v>0.17</v>
      </c>
      <c r="C24" s="135">
        <f>B24*A6</f>
        <v>1298.3070000000002</v>
      </c>
      <c r="D24" s="137">
        <v>1.5843429636533084</v>
      </c>
      <c r="E24" s="133"/>
      <c r="F24" s="133"/>
      <c r="G24" s="133"/>
      <c r="H24" s="135">
        <f t="shared" si="1"/>
        <v>15579.684000000003</v>
      </c>
      <c r="I24" s="133"/>
      <c r="J24" s="133"/>
    </row>
    <row r="25" spans="1:10" ht="12.75" customHeight="1">
      <c r="A25" s="133" t="s">
        <v>609</v>
      </c>
      <c r="B25" s="137">
        <v>0.1998</v>
      </c>
      <c r="C25" s="135">
        <f>B25*A6</f>
        <v>1525.8925800000002</v>
      </c>
      <c r="D25" s="137">
        <v>1.8620689655172413</v>
      </c>
      <c r="E25" s="133"/>
      <c r="F25" s="133"/>
      <c r="G25" s="133"/>
      <c r="H25" s="135">
        <f t="shared" si="1"/>
        <v>18310.710960000004</v>
      </c>
      <c r="I25" s="133"/>
      <c r="J25" s="133"/>
    </row>
    <row r="26" spans="1:10" ht="14.25">
      <c r="A26" s="133" t="s">
        <v>192</v>
      </c>
      <c r="B26" s="137">
        <v>1</v>
      </c>
      <c r="C26" s="135">
        <f>B26*A6</f>
        <v>7637.1</v>
      </c>
      <c r="D26" s="138">
        <v>9.319664492078285</v>
      </c>
      <c r="E26" s="135">
        <f>C26-G26</f>
        <v>6644.277</v>
      </c>
      <c r="F26" s="133"/>
      <c r="G26" s="135">
        <f>C26*0.13</f>
        <v>992.8230000000001</v>
      </c>
      <c r="H26" s="135">
        <f t="shared" si="1"/>
        <v>91645.20000000001</v>
      </c>
      <c r="I26" s="133"/>
      <c r="J26" s="133"/>
    </row>
    <row r="27" spans="1:10" ht="14.25">
      <c r="A27" s="133" t="s">
        <v>193</v>
      </c>
      <c r="B27" s="137">
        <v>0.22</v>
      </c>
      <c r="C27" s="135">
        <f>B27*A6</f>
        <v>1680.162</v>
      </c>
      <c r="D27" s="137">
        <v>1.863932898415657</v>
      </c>
      <c r="E27" s="135">
        <f>C27-G27</f>
        <v>1461.7409400000001</v>
      </c>
      <c r="F27" s="133"/>
      <c r="G27" s="135">
        <f>C27*0.13</f>
        <v>218.42106</v>
      </c>
      <c r="H27" s="135">
        <f t="shared" si="1"/>
        <v>20161.944</v>
      </c>
      <c r="I27" s="133"/>
      <c r="J27" s="133"/>
    </row>
    <row r="28" spans="1:10" ht="16.5" customHeight="1">
      <c r="A28" s="133" t="s">
        <v>610</v>
      </c>
      <c r="B28" s="137">
        <v>0.07</v>
      </c>
      <c r="C28" s="135">
        <f>B28*A6</f>
        <v>534.5970000000001</v>
      </c>
      <c r="D28" s="136">
        <v>0.4659832246039142</v>
      </c>
      <c r="E28" s="133"/>
      <c r="F28" s="133"/>
      <c r="G28" s="133"/>
      <c r="H28" s="135">
        <f t="shared" si="1"/>
        <v>6415.164000000001</v>
      </c>
      <c r="I28" s="133"/>
      <c r="J28" s="133"/>
    </row>
    <row r="29" spans="1:10" ht="14.25">
      <c r="A29" s="133" t="s">
        <v>194</v>
      </c>
      <c r="B29" s="137">
        <v>0.03</v>
      </c>
      <c r="C29" s="135">
        <f>B29*A6</f>
        <v>229.113</v>
      </c>
      <c r="D29" s="137">
        <v>0.27958993476234856</v>
      </c>
      <c r="E29" s="133"/>
      <c r="F29" s="133"/>
      <c r="G29" s="133"/>
      <c r="H29" s="135">
        <f t="shared" si="1"/>
        <v>2749.3559999999998</v>
      </c>
      <c r="I29" s="133"/>
      <c r="J29" s="133"/>
    </row>
    <row r="30" spans="1:10" ht="14.25">
      <c r="A30" s="133" t="s">
        <v>244</v>
      </c>
      <c r="B30" s="137">
        <v>1.72</v>
      </c>
      <c r="C30" s="135">
        <f>B30*A6</f>
        <v>13135.812</v>
      </c>
      <c r="D30" s="137">
        <v>10.065237651444548</v>
      </c>
      <c r="E30" s="133"/>
      <c r="F30" s="133"/>
      <c r="G30" s="133"/>
      <c r="H30" s="135">
        <f t="shared" si="1"/>
        <v>157629.744</v>
      </c>
      <c r="I30" s="133"/>
      <c r="J30" s="133"/>
    </row>
    <row r="31" spans="1:10" ht="14.25">
      <c r="A31" s="133" t="s">
        <v>196</v>
      </c>
      <c r="B31" s="137">
        <v>0.1</v>
      </c>
      <c r="C31" s="135">
        <f>B31*A6</f>
        <v>763.71</v>
      </c>
      <c r="D31" s="137">
        <v>0.9319664492078285</v>
      </c>
      <c r="E31" s="135">
        <f>C31-G31</f>
        <v>664.4277000000001</v>
      </c>
      <c r="F31" s="135"/>
      <c r="G31" s="135">
        <f>C31*0.13</f>
        <v>99.2823</v>
      </c>
      <c r="H31" s="135">
        <f t="shared" si="1"/>
        <v>9164.52</v>
      </c>
      <c r="I31" s="133"/>
      <c r="J31" s="133"/>
    </row>
    <row r="32" spans="1:10" ht="14.25">
      <c r="A32" s="133" t="s">
        <v>198</v>
      </c>
      <c r="B32" s="136"/>
      <c r="C32" s="135"/>
      <c r="D32" s="133"/>
      <c r="E32" s="135"/>
      <c r="F32" s="135"/>
      <c r="G32" s="135"/>
      <c r="H32" s="135"/>
      <c r="I32" s="133"/>
      <c r="J32" s="133"/>
    </row>
    <row r="33" spans="1:10" ht="14.25">
      <c r="A33" s="133" t="s">
        <v>199</v>
      </c>
      <c r="B33" s="137">
        <v>0.03</v>
      </c>
      <c r="C33" s="135">
        <f>B33*A6</f>
        <v>229.113</v>
      </c>
      <c r="D33" s="137">
        <v>0.27958993476234856</v>
      </c>
      <c r="E33" s="135"/>
      <c r="F33" s="135"/>
      <c r="G33" s="135"/>
      <c r="H33" s="135">
        <f aca="true" t="shared" si="2" ref="H33:H41">C33*12</f>
        <v>2749.3559999999998</v>
      </c>
      <c r="I33" s="133"/>
      <c r="J33" s="133"/>
    </row>
    <row r="34" spans="1:10" ht="14.25">
      <c r="A34" s="133" t="s">
        <v>200</v>
      </c>
      <c r="B34" s="137">
        <v>0.87</v>
      </c>
      <c r="C34" s="135">
        <f>B34*A6</f>
        <v>6644.277</v>
      </c>
      <c r="D34" s="137">
        <v>8.108108108108107</v>
      </c>
      <c r="E34" s="135">
        <f>C34-G34</f>
        <v>5780.52099</v>
      </c>
      <c r="F34" s="135"/>
      <c r="G34" s="135">
        <f>C34*0.13</f>
        <v>863.7560100000001</v>
      </c>
      <c r="H34" s="135">
        <f t="shared" si="2"/>
        <v>79731.324</v>
      </c>
      <c r="I34" s="133"/>
      <c r="J34" s="133"/>
    </row>
    <row r="35" spans="1:10" ht="14.25">
      <c r="A35" s="133" t="s">
        <v>201</v>
      </c>
      <c r="B35" s="137">
        <f>C35/A6</f>
        <v>0.25200000000000006</v>
      </c>
      <c r="C35" s="135">
        <f>(C34+C38+C39)*0.2</f>
        <v>1924.5492000000004</v>
      </c>
      <c r="D35" s="137">
        <v>2.1435228331780056</v>
      </c>
      <c r="E35" s="135"/>
      <c r="F35" s="135"/>
      <c r="G35" s="135"/>
      <c r="H35" s="135">
        <f t="shared" si="2"/>
        <v>23094.590400000005</v>
      </c>
      <c r="I35" s="133"/>
      <c r="J35" s="133"/>
    </row>
    <row r="36" spans="1:10" ht="14.25">
      <c r="A36" s="133" t="s">
        <v>202</v>
      </c>
      <c r="B36" s="137">
        <v>0.3</v>
      </c>
      <c r="C36" s="135">
        <f>B36*A6</f>
        <v>2291.13</v>
      </c>
      <c r="D36" s="137">
        <v>2.7958993476234855</v>
      </c>
      <c r="E36" s="135"/>
      <c r="F36" s="135"/>
      <c r="G36" s="135"/>
      <c r="H36" s="135">
        <f t="shared" si="2"/>
        <v>27493.56</v>
      </c>
      <c r="I36" s="133"/>
      <c r="J36" s="133"/>
    </row>
    <row r="37" spans="1:10" ht="14.25">
      <c r="A37" s="133" t="s">
        <v>203</v>
      </c>
      <c r="B37" s="137">
        <v>0.05</v>
      </c>
      <c r="C37" s="135">
        <f>B37*A6</f>
        <v>381.855</v>
      </c>
      <c r="D37" s="137">
        <v>0.4659832246039142</v>
      </c>
      <c r="E37" s="135"/>
      <c r="F37" s="135"/>
      <c r="G37" s="135"/>
      <c r="H37" s="135">
        <f t="shared" si="2"/>
        <v>4582.26</v>
      </c>
      <c r="I37" s="133"/>
      <c r="J37" s="133"/>
    </row>
    <row r="38" spans="1:10" ht="14.25">
      <c r="A38" s="133" t="s">
        <v>204</v>
      </c>
      <c r="B38" s="137">
        <v>0.28</v>
      </c>
      <c r="C38" s="135">
        <f>B38*A6</f>
        <v>2138.3880000000004</v>
      </c>
      <c r="D38" s="137">
        <f>B38/A10</f>
        <v>0.0260950605778192</v>
      </c>
      <c r="E38" s="135">
        <f>C38-G38</f>
        <v>1860.3975600000003</v>
      </c>
      <c r="F38" s="135"/>
      <c r="G38" s="135">
        <f>C38*0.13</f>
        <v>277.99044000000004</v>
      </c>
      <c r="H38" s="135"/>
      <c r="I38" s="133"/>
      <c r="J38" s="133"/>
    </row>
    <row r="39" spans="1:10" ht="14.25">
      <c r="A39" s="133" t="s">
        <v>205</v>
      </c>
      <c r="B39" s="137">
        <v>0.11</v>
      </c>
      <c r="C39" s="135">
        <f>B39*A6</f>
        <v>840.081</v>
      </c>
      <c r="D39" s="137">
        <v>3.3550792171481825</v>
      </c>
      <c r="E39" s="135">
        <f>C39-G39</f>
        <v>730.8704700000001</v>
      </c>
      <c r="F39" s="133"/>
      <c r="G39" s="135">
        <f>C39*0.13</f>
        <v>109.21053</v>
      </c>
      <c r="H39" s="135">
        <f t="shared" si="2"/>
        <v>10080.972</v>
      </c>
      <c r="I39" s="133"/>
      <c r="J39" s="133"/>
    </row>
    <row r="40" spans="1:10" ht="14.25">
      <c r="A40" s="133" t="s">
        <v>206</v>
      </c>
      <c r="B40" s="137">
        <v>0.12</v>
      </c>
      <c r="C40" s="135">
        <f>B40*A6</f>
        <v>916.452</v>
      </c>
      <c r="D40" s="137">
        <v>1.1183597390493942</v>
      </c>
      <c r="E40" s="133"/>
      <c r="F40" s="133"/>
      <c r="G40" s="133"/>
      <c r="H40" s="135">
        <f t="shared" si="2"/>
        <v>10997.423999999999</v>
      </c>
      <c r="I40" s="133"/>
      <c r="J40" s="133"/>
    </row>
    <row r="41" spans="1:10" ht="14.25">
      <c r="A41" s="133" t="s">
        <v>207</v>
      </c>
      <c r="B41" s="137">
        <v>0.22</v>
      </c>
      <c r="C41" s="135">
        <f>B41*A6</f>
        <v>1680.162</v>
      </c>
      <c r="D41" s="137">
        <v>2.050326188257223</v>
      </c>
      <c r="E41" s="133"/>
      <c r="F41" s="133"/>
      <c r="G41" s="133"/>
      <c r="H41" s="135">
        <f t="shared" si="2"/>
        <v>20161.944</v>
      </c>
      <c r="I41" s="133"/>
      <c r="J41" s="133"/>
    </row>
    <row r="42" spans="1:10" ht="14.25">
      <c r="A42" s="133" t="s">
        <v>611</v>
      </c>
      <c r="B42" s="136"/>
      <c r="C42" s="135"/>
      <c r="D42" s="133"/>
      <c r="E42" s="133"/>
      <c r="F42" s="133"/>
      <c r="G42" s="133"/>
      <c r="H42" s="135">
        <f>J9*0.06</f>
        <v>989.7681600000001</v>
      </c>
      <c r="I42" s="133"/>
      <c r="J42" s="133"/>
    </row>
    <row r="43" spans="1:10" ht="14.25">
      <c r="A43" s="133" t="s">
        <v>209</v>
      </c>
      <c r="B43" s="137">
        <f>SUM(B12:B42)</f>
        <v>10.7258</v>
      </c>
      <c r="C43" s="135">
        <f>SUM(C12:C42)</f>
        <v>81914.00718</v>
      </c>
      <c r="D43" s="137">
        <v>99.99813606710158</v>
      </c>
      <c r="E43" s="135">
        <f>SUM(E13:E42)</f>
        <v>28437.505560000005</v>
      </c>
      <c r="F43" s="133"/>
      <c r="G43" s="135">
        <f>SUM(G13:G42)</f>
        <v>4249.282440000001</v>
      </c>
      <c r="H43" s="135">
        <f>SUM(H12:H42)</f>
        <v>958297.1983200001</v>
      </c>
      <c r="I43" s="135"/>
      <c r="J43" s="135"/>
    </row>
    <row r="44" spans="1:10" ht="14.25">
      <c r="A44" s="133" t="s">
        <v>210</v>
      </c>
      <c r="B44" s="133"/>
      <c r="C44" s="133"/>
      <c r="D44" s="133"/>
      <c r="E44" s="133"/>
      <c r="F44" s="133"/>
      <c r="G44" s="133"/>
      <c r="H44" s="133"/>
      <c r="I44" s="133"/>
      <c r="J44" s="135"/>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45"/>
  <sheetViews>
    <sheetView zoomScalePageLayoutView="0" workbookViewId="0" topLeftCell="A16">
      <selection activeCell="E44" sqref="E44"/>
    </sheetView>
  </sheetViews>
  <sheetFormatPr defaultColWidth="9.140625" defaultRowHeight="15"/>
  <cols>
    <col min="1" max="1" width="73.7109375" style="0" customWidth="1"/>
    <col min="2" max="2" width="7.7109375" style="0" customWidth="1"/>
    <col min="3" max="3" width="11.7109375" style="0" customWidth="1"/>
    <col min="8" max="8" width="11.8515625" style="0" customWidth="1"/>
    <col min="9" max="9" width="11.28125" style="0" customWidth="1"/>
    <col min="10" max="10" width="11.00390625" style="0" customWidth="1"/>
  </cols>
  <sheetData>
    <row r="1" spans="1:6" ht="17.25">
      <c r="A1" s="97"/>
      <c r="B1" s="98" t="s">
        <v>635</v>
      </c>
      <c r="C1" s="99"/>
      <c r="F1" s="154"/>
    </row>
    <row r="2" spans="1:10" ht="14.25">
      <c r="A2" s="127" t="s">
        <v>211</v>
      </c>
      <c r="B2" s="127"/>
      <c r="C2" s="127"/>
      <c r="D2" s="127"/>
      <c r="E2" s="127"/>
      <c r="F2" s="127"/>
      <c r="G2" s="127"/>
      <c r="H2" s="127"/>
      <c r="I2" s="127"/>
      <c r="J2" s="127"/>
    </row>
    <row r="3" spans="1:10" ht="14.25">
      <c r="A3" s="127" t="s">
        <v>212</v>
      </c>
      <c r="B3" s="127"/>
      <c r="C3" s="127"/>
      <c r="D3" s="127"/>
      <c r="E3" s="127"/>
      <c r="F3" s="127"/>
      <c r="G3" s="127"/>
      <c r="H3" s="127"/>
      <c r="I3" s="127"/>
      <c r="J3" s="127"/>
    </row>
    <row r="4" spans="1:10" ht="14.25">
      <c r="A4" s="127"/>
      <c r="B4" s="127"/>
      <c r="C4" s="127"/>
      <c r="D4" s="127"/>
      <c r="E4" s="127"/>
      <c r="F4" s="127"/>
      <c r="G4" s="127"/>
      <c r="H4" s="127"/>
      <c r="I4" s="127"/>
      <c r="J4" s="127"/>
    </row>
    <row r="5" spans="1:10" ht="15.75" customHeight="1">
      <c r="A5" s="127" t="s">
        <v>157</v>
      </c>
      <c r="B5" s="127" t="s">
        <v>633</v>
      </c>
      <c r="C5" s="127" t="s">
        <v>159</v>
      </c>
      <c r="D5" s="127" t="s">
        <v>160</v>
      </c>
      <c r="E5" s="127"/>
      <c r="F5" s="127" t="s">
        <v>161</v>
      </c>
      <c r="G5" s="127"/>
      <c r="H5" s="127" t="s">
        <v>159</v>
      </c>
      <c r="I5" s="127" t="s">
        <v>213</v>
      </c>
      <c r="J5" s="127" t="s">
        <v>163</v>
      </c>
    </row>
    <row r="6" spans="1:10" ht="15" customHeight="1">
      <c r="A6" s="127" t="s">
        <v>214</v>
      </c>
      <c r="B6" s="127" t="s">
        <v>165</v>
      </c>
      <c r="C6" s="127" t="s">
        <v>166</v>
      </c>
      <c r="D6" s="127" t="s">
        <v>167</v>
      </c>
      <c r="E6" s="127"/>
      <c r="F6" s="127" t="s">
        <v>168</v>
      </c>
      <c r="G6" s="128" t="s">
        <v>169</v>
      </c>
      <c r="H6" s="127" t="s">
        <v>215</v>
      </c>
      <c r="I6" s="127" t="s">
        <v>216</v>
      </c>
      <c r="J6" s="127" t="s">
        <v>217</v>
      </c>
    </row>
    <row r="7" spans="1:10" ht="18" customHeight="1">
      <c r="A7" s="127">
        <v>4600</v>
      </c>
      <c r="B7" s="127"/>
      <c r="C7" s="127"/>
      <c r="D7" s="127"/>
      <c r="E7" s="127"/>
      <c r="F7" s="127"/>
      <c r="G7" s="127"/>
      <c r="H7" s="127"/>
      <c r="I7" s="127"/>
      <c r="J7" s="127"/>
    </row>
    <row r="8" spans="1:10" ht="16.5" customHeight="1">
      <c r="A8" s="127" t="s">
        <v>173</v>
      </c>
      <c r="B8" s="127"/>
      <c r="C8" s="127"/>
      <c r="D8" s="127"/>
      <c r="E8" s="127"/>
      <c r="F8" s="127"/>
      <c r="G8" s="127"/>
      <c r="H8" s="127"/>
      <c r="I8" s="127"/>
      <c r="J8" s="127"/>
    </row>
    <row r="9" spans="1:10" ht="17.25" customHeight="1">
      <c r="A9" s="127" t="s">
        <v>218</v>
      </c>
      <c r="B9" s="127"/>
      <c r="C9" s="127"/>
      <c r="D9" s="127"/>
      <c r="E9" s="127"/>
      <c r="F9" s="127"/>
      <c r="G9" s="127"/>
      <c r="H9" s="127"/>
      <c r="I9" s="127">
        <f>A7*A11</f>
        <v>57500</v>
      </c>
      <c r="J9" s="127">
        <f>I9*12</f>
        <v>690000</v>
      </c>
    </row>
    <row r="10" spans="1:10" ht="16.5" customHeight="1">
      <c r="A10" s="127" t="s">
        <v>219</v>
      </c>
      <c r="B10" s="127">
        <v>1.21</v>
      </c>
      <c r="C10" s="127"/>
      <c r="D10" s="127"/>
      <c r="E10" s="127"/>
      <c r="F10" s="127"/>
      <c r="G10" s="127"/>
      <c r="H10" s="127"/>
      <c r="I10" s="127">
        <f>B10*A7</f>
        <v>5566</v>
      </c>
      <c r="J10" s="127">
        <f>I10*12</f>
        <v>66792</v>
      </c>
    </row>
    <row r="11" spans="1:10" ht="15.75" customHeight="1">
      <c r="A11" s="127">
        <v>12.5</v>
      </c>
      <c r="B11" s="127"/>
      <c r="C11" s="127"/>
      <c r="D11" s="127"/>
      <c r="E11" s="127"/>
      <c r="F11" s="127"/>
      <c r="G11" s="127"/>
      <c r="H11" s="127"/>
      <c r="I11" s="127"/>
      <c r="J11" s="127"/>
    </row>
    <row r="12" spans="1:10" ht="18" customHeight="1">
      <c r="A12" s="127" t="s">
        <v>176</v>
      </c>
      <c r="B12" s="130"/>
      <c r="C12" s="129">
        <v>0</v>
      </c>
      <c r="D12" s="127"/>
      <c r="E12" s="127"/>
      <c r="F12" s="127"/>
      <c r="G12" s="127"/>
      <c r="H12" s="129"/>
      <c r="I12" s="127"/>
      <c r="J12" s="127"/>
    </row>
    <row r="13" spans="1:10" ht="15" customHeight="1">
      <c r="A13" s="127" t="s">
        <v>177</v>
      </c>
      <c r="B13" s="131">
        <v>0.75</v>
      </c>
      <c r="C13" s="129">
        <f>B13*A7</f>
        <v>3450</v>
      </c>
      <c r="D13" s="130">
        <v>6.989748369058714</v>
      </c>
      <c r="E13" s="127"/>
      <c r="F13" s="127"/>
      <c r="G13" s="127"/>
      <c r="H13" s="129">
        <f>C13*12</f>
        <v>41400</v>
      </c>
      <c r="I13" s="127"/>
      <c r="J13" s="127"/>
    </row>
    <row r="14" spans="1:10" ht="13.5" customHeight="1">
      <c r="A14" s="127" t="s">
        <v>178</v>
      </c>
      <c r="B14" s="131">
        <v>0.05</v>
      </c>
      <c r="C14" s="129">
        <f>A7*B14</f>
        <v>230</v>
      </c>
      <c r="D14" s="130">
        <v>0.8387698042870456</v>
      </c>
      <c r="E14" s="127"/>
      <c r="F14" s="129">
        <f>C14-G14</f>
        <v>200.1</v>
      </c>
      <c r="G14" s="127">
        <f>C14*0.13</f>
        <v>29.900000000000002</v>
      </c>
      <c r="H14" s="129">
        <f>12*C14</f>
        <v>2760</v>
      </c>
      <c r="I14" s="127"/>
      <c r="J14" s="127"/>
    </row>
    <row r="15" spans="1:10" ht="18.75" customHeight="1">
      <c r="A15" s="127" t="s">
        <v>179</v>
      </c>
      <c r="B15" s="131">
        <v>0.03</v>
      </c>
      <c r="C15" s="129">
        <f>B15*A7</f>
        <v>138</v>
      </c>
      <c r="D15" s="130">
        <v>0.27958993476234856</v>
      </c>
      <c r="E15" s="127"/>
      <c r="F15" s="127"/>
      <c r="G15" s="127"/>
      <c r="H15" s="129">
        <f>C15*12</f>
        <v>1656</v>
      </c>
      <c r="I15" s="127"/>
      <c r="J15" s="127"/>
    </row>
    <row r="16" spans="1:10" ht="20.25" customHeight="1">
      <c r="A16" s="127" t="s">
        <v>180</v>
      </c>
      <c r="B16" s="131">
        <v>0.03</v>
      </c>
      <c r="C16" s="129">
        <f>A7*B16</f>
        <v>138</v>
      </c>
      <c r="D16" s="130">
        <v>0.27958993476234856</v>
      </c>
      <c r="E16" s="127"/>
      <c r="F16" s="127"/>
      <c r="G16" s="127"/>
      <c r="H16" s="129">
        <f>12*C16</f>
        <v>1656</v>
      </c>
      <c r="I16" s="127"/>
      <c r="J16" s="127"/>
    </row>
    <row r="17" spans="1:10" ht="14.25">
      <c r="A17" s="127" t="s">
        <v>181</v>
      </c>
      <c r="B17" s="131">
        <v>0.66</v>
      </c>
      <c r="C17" s="129">
        <f>B17*A7</f>
        <v>3036</v>
      </c>
      <c r="D17" s="131">
        <v>5.591798695246971</v>
      </c>
      <c r="E17" s="127"/>
      <c r="F17" s="129">
        <f>C17-G17</f>
        <v>2641.32</v>
      </c>
      <c r="G17" s="127">
        <f>C17*0.13</f>
        <v>394.68</v>
      </c>
      <c r="H17" s="129">
        <f>12*C17</f>
        <v>36432</v>
      </c>
      <c r="I17" s="127"/>
      <c r="J17" s="127"/>
    </row>
    <row r="18" spans="1:10" ht="14.25" customHeight="1">
      <c r="A18" s="127" t="s">
        <v>220</v>
      </c>
      <c r="B18" s="131">
        <v>2.34</v>
      </c>
      <c r="C18" s="129">
        <f>A7*B18</f>
        <v>10764</v>
      </c>
      <c r="D18" s="131"/>
      <c r="E18" s="127"/>
      <c r="F18" s="129">
        <f>C18-G18</f>
        <v>9364.68</v>
      </c>
      <c r="G18" s="127">
        <f>C18*0.13</f>
        <v>1399.32</v>
      </c>
      <c r="H18" s="129">
        <f>C18*12</f>
        <v>129168</v>
      </c>
      <c r="I18" s="127"/>
      <c r="J18" s="127"/>
    </row>
    <row r="19" spans="1:10" ht="16.5" customHeight="1">
      <c r="A19" s="127" t="s">
        <v>183</v>
      </c>
      <c r="B19" s="131">
        <v>0.37</v>
      </c>
      <c r="C19" s="129">
        <f>B19*A7</f>
        <v>1702</v>
      </c>
      <c r="D19" s="131">
        <v>5.591798695246971</v>
      </c>
      <c r="E19" s="127"/>
      <c r="F19" s="129">
        <f>C19-G19</f>
        <v>1480.74</v>
      </c>
      <c r="G19" s="127">
        <f>C19*0.13</f>
        <v>221.26000000000002</v>
      </c>
      <c r="H19" s="129">
        <f>C19*12</f>
        <v>20424</v>
      </c>
      <c r="I19" s="127"/>
      <c r="J19" s="127"/>
    </row>
    <row r="20" spans="1:10" ht="15.75" customHeight="1">
      <c r="A20" s="127" t="s">
        <v>221</v>
      </c>
      <c r="B20" s="131">
        <v>0.34</v>
      </c>
      <c r="C20" s="129">
        <f>A7*B20</f>
        <v>1564</v>
      </c>
      <c r="D20" s="131">
        <v>2.7958993476234855</v>
      </c>
      <c r="E20" s="127"/>
      <c r="F20" s="129">
        <f>C20-G20</f>
        <v>1360.68</v>
      </c>
      <c r="G20" s="127">
        <f>C20*0.13</f>
        <v>203.32</v>
      </c>
      <c r="H20" s="129">
        <f>12*C20</f>
        <v>18768</v>
      </c>
      <c r="I20" s="127"/>
      <c r="J20" s="127"/>
    </row>
    <row r="21" spans="1:10" ht="16.5" customHeight="1">
      <c r="A21" s="127" t="s">
        <v>185</v>
      </c>
      <c r="B21" s="131">
        <f>C21/A7</f>
        <v>1.034</v>
      </c>
      <c r="C21" s="129">
        <f>(C14+C17+C18+C19+C20+C24+C28+C29+C32)*0.2</f>
        <v>4756.400000000001</v>
      </c>
      <c r="D21" s="131">
        <v>4.473438956197577</v>
      </c>
      <c r="E21" s="127"/>
      <c r="F21" s="127"/>
      <c r="G21" s="129"/>
      <c r="H21" s="129">
        <f>12*C21</f>
        <v>57076.8</v>
      </c>
      <c r="I21" s="127"/>
      <c r="J21" s="127"/>
    </row>
    <row r="22" spans="1:10" ht="17.25" customHeight="1">
      <c r="A22" s="127" t="s">
        <v>186</v>
      </c>
      <c r="B22" s="131">
        <v>0.03</v>
      </c>
      <c r="C22" s="129">
        <f>A7*B22</f>
        <v>138</v>
      </c>
      <c r="D22" s="131">
        <v>0.27958993476234856</v>
      </c>
      <c r="E22" s="127"/>
      <c r="F22" s="127"/>
      <c r="G22" s="127"/>
      <c r="H22" s="129">
        <f>C22*12</f>
        <v>1656</v>
      </c>
      <c r="I22" s="127"/>
      <c r="J22" s="127"/>
    </row>
    <row r="23" spans="1:10" ht="21.75" customHeight="1">
      <c r="A23" s="127" t="s">
        <v>187</v>
      </c>
      <c r="B23" s="130"/>
      <c r="C23" s="129"/>
      <c r="D23" s="127"/>
      <c r="E23" s="127"/>
      <c r="F23" s="127"/>
      <c r="G23" s="127"/>
      <c r="H23" s="129"/>
      <c r="I23" s="127"/>
      <c r="J23" s="127"/>
    </row>
    <row r="24" spans="1:10" ht="12.75" customHeight="1">
      <c r="A24" s="127" t="s">
        <v>188</v>
      </c>
      <c r="B24" s="131">
        <v>0.12</v>
      </c>
      <c r="C24" s="129">
        <f>B24*A7</f>
        <v>552</v>
      </c>
      <c r="D24" s="131">
        <v>9.040074557315936</v>
      </c>
      <c r="E24" s="127"/>
      <c r="F24" s="129">
        <f>C24-G24</f>
        <v>480.24</v>
      </c>
      <c r="G24" s="127">
        <f>C24*0.13</f>
        <v>71.76</v>
      </c>
      <c r="H24" s="129">
        <f>12*C24</f>
        <v>6624</v>
      </c>
      <c r="I24" s="127"/>
      <c r="J24" s="127"/>
    </row>
    <row r="25" spans="1:10" ht="14.25" customHeight="1">
      <c r="A25" s="127" t="s">
        <v>189</v>
      </c>
      <c r="B25" s="131">
        <v>1.84</v>
      </c>
      <c r="C25" s="129">
        <f>A7*B25</f>
        <v>8464</v>
      </c>
      <c r="D25" s="131">
        <v>17.148182665424045</v>
      </c>
      <c r="E25" s="127"/>
      <c r="F25" s="127"/>
      <c r="G25" s="127"/>
      <c r="H25" s="129">
        <f aca="true" t="shared" si="0" ref="H25:H32">C25*12</f>
        <v>101568</v>
      </c>
      <c r="I25" s="127"/>
      <c r="J25" s="127"/>
    </row>
    <row r="26" spans="1:10" ht="14.25">
      <c r="A26" s="127" t="s">
        <v>190</v>
      </c>
      <c r="B26" s="131">
        <v>0.14</v>
      </c>
      <c r="C26" s="129">
        <f>B26*A7</f>
        <v>644.0000000000001</v>
      </c>
      <c r="D26" s="131">
        <v>1.5843429636533084</v>
      </c>
      <c r="E26" s="127"/>
      <c r="F26" s="127"/>
      <c r="G26" s="127"/>
      <c r="H26" s="129">
        <f t="shared" si="0"/>
        <v>7728.000000000002</v>
      </c>
      <c r="I26" s="127"/>
      <c r="J26" s="127"/>
    </row>
    <row r="27" spans="1:10" ht="14.25" customHeight="1">
      <c r="A27" s="127" t="s">
        <v>222</v>
      </c>
      <c r="B27" s="131">
        <v>0.17</v>
      </c>
      <c r="C27" s="129">
        <f>B27*A7</f>
        <v>782</v>
      </c>
      <c r="D27" s="131">
        <v>1.8620689655172413</v>
      </c>
      <c r="E27" s="127"/>
      <c r="F27" s="127"/>
      <c r="G27" s="127"/>
      <c r="H27" s="129">
        <f t="shared" si="0"/>
        <v>9384</v>
      </c>
      <c r="I27" s="127"/>
      <c r="J27" s="127"/>
    </row>
    <row r="28" spans="1:10" ht="14.25">
      <c r="A28" s="127" t="s">
        <v>192</v>
      </c>
      <c r="B28" s="131">
        <v>0.97</v>
      </c>
      <c r="C28" s="129">
        <f>A7*B28</f>
        <v>4462</v>
      </c>
      <c r="D28" s="132">
        <v>9.319664492078285</v>
      </c>
      <c r="E28" s="127"/>
      <c r="F28" s="129">
        <f>C28-G28</f>
        <v>3881.94</v>
      </c>
      <c r="G28" s="127">
        <f>C28*0.13</f>
        <v>580.0600000000001</v>
      </c>
      <c r="H28" s="129">
        <f t="shared" si="0"/>
        <v>53544</v>
      </c>
      <c r="I28" s="127"/>
      <c r="J28" s="127"/>
    </row>
    <row r="29" spans="1:10" ht="14.25">
      <c r="A29" s="127" t="s">
        <v>193</v>
      </c>
      <c r="B29" s="131">
        <v>0.22</v>
      </c>
      <c r="C29" s="129">
        <f>B29*A7</f>
        <v>1012</v>
      </c>
      <c r="D29" s="131">
        <v>1.863932898415657</v>
      </c>
      <c r="E29" s="127"/>
      <c r="F29" s="129">
        <f>C29-G29</f>
        <v>880.44</v>
      </c>
      <c r="G29" s="127">
        <f>C29*0.13</f>
        <v>131.56</v>
      </c>
      <c r="H29" s="129">
        <f t="shared" si="0"/>
        <v>12144</v>
      </c>
      <c r="I29" s="127"/>
      <c r="J29" s="127"/>
    </row>
    <row r="30" spans="1:10" ht="18" customHeight="1">
      <c r="A30" s="127" t="s">
        <v>194</v>
      </c>
      <c r="B30" s="131">
        <v>0.03</v>
      </c>
      <c r="C30" s="129">
        <f>A7*B30</f>
        <v>138</v>
      </c>
      <c r="D30" s="131">
        <v>0.27958993476234856</v>
      </c>
      <c r="E30" s="127"/>
      <c r="F30" s="127"/>
      <c r="G30" s="127"/>
      <c r="H30" s="129">
        <f t="shared" si="0"/>
        <v>1656</v>
      </c>
      <c r="I30" s="127"/>
      <c r="J30" s="127"/>
    </row>
    <row r="31" spans="1:10" ht="14.25">
      <c r="A31" s="127" t="s">
        <v>195</v>
      </c>
      <c r="B31" s="131">
        <v>1.13</v>
      </c>
      <c r="C31" s="129">
        <f>B31*A7</f>
        <v>5197.999999999999</v>
      </c>
      <c r="D31" s="131">
        <v>10.065237651444548</v>
      </c>
      <c r="E31" s="127"/>
      <c r="F31" s="127"/>
      <c r="G31" s="127"/>
      <c r="H31" s="129">
        <f t="shared" si="0"/>
        <v>62375.999999999985</v>
      </c>
      <c r="I31" s="127"/>
      <c r="J31" s="127"/>
    </row>
    <row r="32" spans="1:10" ht="14.25">
      <c r="A32" s="127" t="s">
        <v>196</v>
      </c>
      <c r="B32" s="131">
        <v>0.1</v>
      </c>
      <c r="C32" s="129">
        <f>A7*B32</f>
        <v>460</v>
      </c>
      <c r="D32" s="131">
        <v>0.9319664492078285</v>
      </c>
      <c r="E32" s="129"/>
      <c r="F32" s="129">
        <f>C32-G32</f>
        <v>400.2</v>
      </c>
      <c r="G32" s="129">
        <f>C32*0.13</f>
        <v>59.800000000000004</v>
      </c>
      <c r="H32" s="129">
        <f t="shared" si="0"/>
        <v>5520</v>
      </c>
      <c r="I32" s="127"/>
      <c r="J32" s="127"/>
    </row>
    <row r="33" spans="1:10" ht="14.25">
      <c r="A33" s="127" t="s">
        <v>198</v>
      </c>
      <c r="B33" s="130"/>
      <c r="C33" s="129"/>
      <c r="D33" s="127"/>
      <c r="E33" s="129"/>
      <c r="F33" s="129"/>
      <c r="G33" s="129"/>
      <c r="H33" s="129"/>
      <c r="I33" s="127"/>
      <c r="J33" s="127"/>
    </row>
    <row r="34" spans="1:10" ht="14.25">
      <c r="A34" s="127" t="s">
        <v>199</v>
      </c>
      <c r="B34" s="131">
        <v>0.03</v>
      </c>
      <c r="C34" s="129">
        <f>B34*A7</f>
        <v>138</v>
      </c>
      <c r="D34" s="131">
        <v>0.27958993476234856</v>
      </c>
      <c r="E34" s="129"/>
      <c r="F34" s="129"/>
      <c r="G34" s="129"/>
      <c r="H34" s="129">
        <f aca="true" t="shared" si="1" ref="H34:H42">C34*12</f>
        <v>1656</v>
      </c>
      <c r="I34" s="127"/>
      <c r="J34" s="127"/>
    </row>
    <row r="35" spans="1:10" ht="14.25">
      <c r="A35" s="127" t="s">
        <v>200</v>
      </c>
      <c r="B35" s="131">
        <v>0.85</v>
      </c>
      <c r="C35" s="129">
        <f>B35*A7</f>
        <v>3910</v>
      </c>
      <c r="D35" s="131">
        <v>8.108108108108107</v>
      </c>
      <c r="E35" s="129"/>
      <c r="F35" s="129">
        <f>C35-G35</f>
        <v>3401.7</v>
      </c>
      <c r="G35" s="129">
        <f>C35*0.13</f>
        <v>508.3</v>
      </c>
      <c r="H35" s="129">
        <f t="shared" si="1"/>
        <v>46920</v>
      </c>
      <c r="I35" s="127"/>
      <c r="J35" s="127"/>
    </row>
    <row r="36" spans="1:10" ht="14.25">
      <c r="A36" s="127" t="s">
        <v>201</v>
      </c>
      <c r="B36" s="131">
        <f>C35*0.2/A7</f>
        <v>0.17</v>
      </c>
      <c r="C36" s="129">
        <f>(C35+C39+C40)*0.2</f>
        <v>1113.2</v>
      </c>
      <c r="D36" s="131">
        <v>2.1435228331780056</v>
      </c>
      <c r="E36" s="129"/>
      <c r="F36" s="129"/>
      <c r="G36" s="129"/>
      <c r="H36" s="129">
        <f t="shared" si="1"/>
        <v>13358.400000000001</v>
      </c>
      <c r="I36" s="127"/>
      <c r="J36" s="127"/>
    </row>
    <row r="37" spans="1:10" ht="14.25">
      <c r="A37" s="127" t="s">
        <v>202</v>
      </c>
      <c r="B37" s="131">
        <v>0.3</v>
      </c>
      <c r="C37" s="129">
        <f>B37*A7</f>
        <v>1380</v>
      </c>
      <c r="D37" s="131">
        <v>2.7958993476234855</v>
      </c>
      <c r="E37" s="129"/>
      <c r="F37" s="129"/>
      <c r="G37" s="129"/>
      <c r="H37" s="129">
        <f t="shared" si="1"/>
        <v>16560</v>
      </c>
      <c r="I37" s="127"/>
      <c r="J37" s="127"/>
    </row>
    <row r="38" spans="1:10" ht="14.25">
      <c r="A38" s="127" t="s">
        <v>203</v>
      </c>
      <c r="B38" s="131">
        <v>0.03</v>
      </c>
      <c r="C38" s="129">
        <f>B38*A7</f>
        <v>138</v>
      </c>
      <c r="D38" s="131">
        <v>0.4659832246039142</v>
      </c>
      <c r="E38" s="129"/>
      <c r="F38" s="129"/>
      <c r="G38" s="129"/>
      <c r="H38" s="129">
        <f t="shared" si="1"/>
        <v>1656</v>
      </c>
      <c r="I38" s="127"/>
      <c r="J38" s="127"/>
    </row>
    <row r="39" spans="1:10" ht="14.25">
      <c r="A39" s="127" t="s">
        <v>204</v>
      </c>
      <c r="B39" s="131">
        <v>0.25</v>
      </c>
      <c r="C39" s="129">
        <f>B39*A7</f>
        <v>1150</v>
      </c>
      <c r="D39" s="131">
        <f>B39/A11</f>
        <v>0.02</v>
      </c>
      <c r="E39" s="129"/>
      <c r="F39" s="129">
        <f>C39-G39</f>
        <v>1000.5</v>
      </c>
      <c r="G39" s="129">
        <f>C39*0.13</f>
        <v>149.5</v>
      </c>
      <c r="H39" s="129"/>
      <c r="I39" s="127"/>
      <c r="J39" s="127"/>
    </row>
    <row r="40" spans="1:10" ht="14.25">
      <c r="A40" s="127" t="s">
        <v>205</v>
      </c>
      <c r="B40" s="131">
        <v>0.11</v>
      </c>
      <c r="C40" s="129">
        <f>B40*A7</f>
        <v>506</v>
      </c>
      <c r="D40" s="131">
        <v>3.3550792171481825</v>
      </c>
      <c r="E40" s="129"/>
      <c r="F40" s="129">
        <f>C40-G40</f>
        <v>440.22</v>
      </c>
      <c r="G40" s="129">
        <f>C40*0.13</f>
        <v>65.78</v>
      </c>
      <c r="H40" s="129">
        <f t="shared" si="1"/>
        <v>6072</v>
      </c>
      <c r="I40" s="127"/>
      <c r="J40" s="127"/>
    </row>
    <row r="41" spans="1:10" ht="14.25">
      <c r="A41" s="127" t="s">
        <v>206</v>
      </c>
      <c r="B41" s="131">
        <v>0.18</v>
      </c>
      <c r="C41" s="129">
        <f>B41*A7</f>
        <v>828</v>
      </c>
      <c r="D41" s="131">
        <v>1.1183597390493942</v>
      </c>
      <c r="E41" s="127"/>
      <c r="F41" s="127"/>
      <c r="G41" s="127"/>
      <c r="H41" s="129">
        <f t="shared" si="1"/>
        <v>9936</v>
      </c>
      <c r="I41" s="127"/>
      <c r="J41" s="127"/>
    </row>
    <row r="42" spans="1:10" ht="14.25">
      <c r="A42" s="127" t="s">
        <v>207</v>
      </c>
      <c r="B42" s="131">
        <v>0.23</v>
      </c>
      <c r="C42" s="129">
        <f>A7*B42</f>
        <v>1058</v>
      </c>
      <c r="D42" s="131">
        <v>2.050326188257223</v>
      </c>
      <c r="E42" s="127"/>
      <c r="F42" s="127"/>
      <c r="G42" s="127"/>
      <c r="H42" s="129">
        <f t="shared" si="1"/>
        <v>12696</v>
      </c>
      <c r="I42" s="127"/>
      <c r="J42" s="127"/>
    </row>
    <row r="43" spans="1:10" ht="14.25">
      <c r="A43" s="127" t="s">
        <v>208</v>
      </c>
      <c r="B43" s="131"/>
      <c r="C43" s="129"/>
      <c r="D43" s="127"/>
      <c r="E43" s="127"/>
      <c r="F43" s="127"/>
      <c r="G43" s="127"/>
      <c r="H43" s="129">
        <f>J10*0.06</f>
        <v>4007.52</v>
      </c>
      <c r="I43" s="127"/>
      <c r="J43" s="127"/>
    </row>
    <row r="44" spans="1:10" ht="14.25">
      <c r="A44" s="127" t="s">
        <v>209</v>
      </c>
      <c r="B44" s="131">
        <f>SUM(B13:B43)</f>
        <v>12.503999999999996</v>
      </c>
      <c r="C44" s="129">
        <f>SUM(C13:C43)</f>
        <v>57849.6</v>
      </c>
      <c r="D44" s="131">
        <v>99.99813606710158</v>
      </c>
      <c r="E44" s="129"/>
      <c r="F44" s="127">
        <f>SUM(F13:F43)</f>
        <v>25532.760000000002</v>
      </c>
      <c r="G44" s="127">
        <f>SUM(G13:G43)</f>
        <v>3815.2400000000007</v>
      </c>
      <c r="H44" s="129">
        <f>SUM(H13:H43)</f>
        <v>684402.72</v>
      </c>
      <c r="I44" s="129"/>
      <c r="J44" s="129"/>
    </row>
    <row r="45" spans="1:10" ht="14.25">
      <c r="A45" s="127" t="s">
        <v>210</v>
      </c>
      <c r="B45" s="127"/>
      <c r="C45" s="127"/>
      <c r="D45" s="127"/>
      <c r="E45" s="127"/>
      <c r="F45" s="127"/>
      <c r="G45" s="127"/>
      <c r="H45" s="129"/>
      <c r="I45" s="127"/>
      <c r="J45" s="129"/>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51"/>
  <sheetViews>
    <sheetView zoomScalePageLayoutView="0" workbookViewId="0" topLeftCell="A19">
      <selection activeCell="H53" sqref="H53"/>
    </sheetView>
  </sheetViews>
  <sheetFormatPr defaultColWidth="9.140625" defaultRowHeight="15"/>
  <cols>
    <col min="1" max="1" width="73.57421875" style="103" customWidth="1"/>
    <col min="2" max="2" width="7.8515625" style="105" customWidth="1"/>
    <col min="3" max="3" width="12.421875" style="104" customWidth="1"/>
    <col min="4" max="7" width="9.140625" style="103" customWidth="1"/>
    <col min="8" max="8" width="11.421875" style="103" customWidth="1"/>
    <col min="9" max="9" width="11.57421875" style="103" customWidth="1"/>
    <col min="10" max="16384" width="9.140625" style="103" customWidth="1"/>
  </cols>
  <sheetData>
    <row r="1" spans="2:7" s="97" customFormat="1" ht="24.75" customHeight="1">
      <c r="B1" s="98" t="s">
        <v>635</v>
      </c>
      <c r="C1" s="99"/>
      <c r="F1" s="155"/>
      <c r="G1" s="155"/>
    </row>
    <row r="2" spans="1:3" s="97" customFormat="1" ht="4.5" customHeight="1">
      <c r="A2" s="101"/>
      <c r="B2" s="100"/>
      <c r="C2" s="102"/>
    </row>
    <row r="3" spans="1:10" s="97" customFormat="1" ht="16.5" customHeight="1">
      <c r="A3" s="118" t="s">
        <v>155</v>
      </c>
      <c r="B3" s="119"/>
      <c r="C3" s="119"/>
      <c r="D3" s="119"/>
      <c r="E3" s="119"/>
      <c r="F3" s="119"/>
      <c r="G3" s="119"/>
      <c r="H3" s="119"/>
      <c r="I3" s="119"/>
      <c r="J3" s="120"/>
    </row>
    <row r="4" spans="1:10" s="97" customFormat="1" ht="12" customHeight="1">
      <c r="A4" s="121" t="s">
        <v>156</v>
      </c>
      <c r="B4" s="122"/>
      <c r="C4" s="122"/>
      <c r="D4" s="122"/>
      <c r="E4" s="122"/>
      <c r="F4" s="122"/>
      <c r="G4" s="122"/>
      <c r="H4" s="122"/>
      <c r="I4" s="122"/>
      <c r="J4" s="123"/>
    </row>
    <row r="5" spans="1:10" s="97" customFormat="1" ht="15.75" customHeight="1">
      <c r="A5" s="124"/>
      <c r="B5" s="125"/>
      <c r="C5" s="125"/>
      <c r="D5" s="125"/>
      <c r="E5" s="125"/>
      <c r="F5" s="125"/>
      <c r="G5" s="125"/>
      <c r="H5" s="125"/>
      <c r="I5" s="125"/>
      <c r="J5" s="126"/>
    </row>
    <row r="6" spans="1:10" s="97" customFormat="1" ht="15" customHeight="1">
      <c r="A6" s="127" t="s">
        <v>157</v>
      </c>
      <c r="B6" s="127" t="s">
        <v>158</v>
      </c>
      <c r="C6" s="127" t="s">
        <v>159</v>
      </c>
      <c r="D6" s="127" t="s">
        <v>160</v>
      </c>
      <c r="E6" s="127"/>
      <c r="F6" s="127" t="s">
        <v>161</v>
      </c>
      <c r="G6" s="127"/>
      <c r="H6" s="127" t="s">
        <v>159</v>
      </c>
      <c r="I6" s="127" t="s">
        <v>162</v>
      </c>
      <c r="J6" s="127" t="s">
        <v>163</v>
      </c>
    </row>
    <row r="7" spans="1:10" s="97" customFormat="1" ht="15" customHeight="1">
      <c r="A7" s="127" t="s">
        <v>164</v>
      </c>
      <c r="B7" s="127" t="s">
        <v>165</v>
      </c>
      <c r="C7" s="127" t="s">
        <v>166</v>
      </c>
      <c r="D7" s="127" t="s">
        <v>167</v>
      </c>
      <c r="E7" s="127"/>
      <c r="F7" s="127" t="s">
        <v>168</v>
      </c>
      <c r="G7" s="128" t="s">
        <v>169</v>
      </c>
      <c r="H7" s="127" t="s">
        <v>170</v>
      </c>
      <c r="I7" s="127" t="s">
        <v>171</v>
      </c>
      <c r="J7" s="127" t="s">
        <v>172</v>
      </c>
    </row>
    <row r="8" spans="1:10" s="97" customFormat="1" ht="14.25" customHeight="1">
      <c r="A8" s="127">
        <v>4662.3</v>
      </c>
      <c r="B8" s="127"/>
      <c r="C8" s="127"/>
      <c r="D8" s="127"/>
      <c r="E8" s="127"/>
      <c r="F8" s="127"/>
      <c r="G8" s="127"/>
      <c r="H8" s="127"/>
      <c r="I8" s="127"/>
      <c r="J8" s="127"/>
    </row>
    <row r="9" spans="1:10" s="97" customFormat="1" ht="15" customHeight="1">
      <c r="A9" s="127" t="s">
        <v>173</v>
      </c>
      <c r="B9" s="127"/>
      <c r="C9" s="127"/>
      <c r="D9" s="127"/>
      <c r="E9" s="127"/>
      <c r="F9" s="127"/>
      <c r="G9" s="127"/>
      <c r="H9" s="127"/>
      <c r="I9" s="127"/>
      <c r="J9" s="127"/>
    </row>
    <row r="10" spans="1:10" s="97" customFormat="1" ht="15" customHeight="1">
      <c r="A10" s="127" t="s">
        <v>174</v>
      </c>
      <c r="B10" s="127"/>
      <c r="C10" s="127"/>
      <c r="D10" s="127"/>
      <c r="E10" s="127"/>
      <c r="F10" s="127"/>
      <c r="G10" s="127"/>
      <c r="H10" s="127"/>
      <c r="I10" s="129">
        <f>A11*A8</f>
        <v>60609.9</v>
      </c>
      <c r="J10" s="129">
        <f>I10*12</f>
        <v>727318.8</v>
      </c>
    </row>
    <row r="11" spans="1:10" s="97" customFormat="1" ht="15" customHeight="1">
      <c r="A11" s="127">
        <v>13</v>
      </c>
      <c r="B11" s="127"/>
      <c r="C11" s="127"/>
      <c r="D11" s="127"/>
      <c r="E11" s="127"/>
      <c r="F11" s="127"/>
      <c r="G11" s="127"/>
      <c r="H11" s="127"/>
      <c r="I11" s="127"/>
      <c r="J11" s="127"/>
    </row>
    <row r="12" spans="1:10" s="97" customFormat="1" ht="15" customHeight="1">
      <c r="A12" s="127" t="s">
        <v>175</v>
      </c>
      <c r="B12" s="127">
        <v>1.07</v>
      </c>
      <c r="C12" s="127"/>
      <c r="D12" s="127"/>
      <c r="E12" s="127"/>
      <c r="F12" s="127"/>
      <c r="G12" s="127"/>
      <c r="H12" s="127"/>
      <c r="I12" s="129">
        <f>B12*A8</f>
        <v>4988.661</v>
      </c>
      <c r="J12" s="129">
        <f>I12*12</f>
        <v>59863.932</v>
      </c>
    </row>
    <row r="13" spans="1:10" s="97" customFormat="1" ht="14.25" customHeight="1">
      <c r="A13" s="127"/>
      <c r="B13" s="127"/>
      <c r="C13" s="127"/>
      <c r="D13" s="127"/>
      <c r="E13" s="127"/>
      <c r="F13" s="127"/>
      <c r="G13" s="127"/>
      <c r="H13" s="127"/>
      <c r="I13" s="127"/>
      <c r="J13" s="127"/>
    </row>
    <row r="14" spans="1:10" s="97" customFormat="1" ht="14.25" customHeight="1">
      <c r="A14" s="127" t="s">
        <v>176</v>
      </c>
      <c r="B14" s="130"/>
      <c r="C14" s="129"/>
      <c r="D14" s="127"/>
      <c r="E14" s="127"/>
      <c r="F14" s="127"/>
      <c r="G14" s="127"/>
      <c r="H14" s="129"/>
      <c r="I14" s="127"/>
      <c r="J14" s="127"/>
    </row>
    <row r="15" spans="1:10" s="97" customFormat="1" ht="15" customHeight="1">
      <c r="A15" s="127" t="s">
        <v>177</v>
      </c>
      <c r="B15" s="131">
        <v>0.75</v>
      </c>
      <c r="C15" s="129">
        <f>B15*A8</f>
        <v>3496.7250000000004</v>
      </c>
      <c r="D15" s="131">
        <f>B15/A11*100</f>
        <v>5.769230769230769</v>
      </c>
      <c r="E15" s="127"/>
      <c r="F15" s="127"/>
      <c r="G15" s="127"/>
      <c r="H15" s="129">
        <f aca="true" t="shared" si="0" ref="H15:H24">C15*12</f>
        <v>41960.700000000004</v>
      </c>
      <c r="I15" s="127"/>
      <c r="J15" s="127"/>
    </row>
    <row r="16" spans="1:10" s="97" customFormat="1" ht="15.75" customHeight="1">
      <c r="A16" s="127" t="s">
        <v>178</v>
      </c>
      <c r="B16" s="131">
        <v>0.05</v>
      </c>
      <c r="C16" s="129">
        <f>A8*B16</f>
        <v>233.115</v>
      </c>
      <c r="D16" s="131">
        <f>B16/A11*100</f>
        <v>0.38461538461538464</v>
      </c>
      <c r="E16" s="127"/>
      <c r="F16" s="129">
        <f>C16-G16</f>
        <v>202.81005000000002</v>
      </c>
      <c r="G16" s="129">
        <f>C16*0.13</f>
        <v>30.30495</v>
      </c>
      <c r="H16" s="129">
        <f t="shared" si="0"/>
        <v>2797.38</v>
      </c>
      <c r="I16" s="127"/>
      <c r="J16" s="127"/>
    </row>
    <row r="17" spans="1:10" s="97" customFormat="1" ht="14.25" customHeight="1">
      <c r="A17" s="127" t="s">
        <v>179</v>
      </c>
      <c r="B17" s="131">
        <v>0.03</v>
      </c>
      <c r="C17" s="129">
        <f>B17*A8</f>
        <v>139.869</v>
      </c>
      <c r="D17" s="131">
        <f>B17/A11*100</f>
        <v>0.23076923076923075</v>
      </c>
      <c r="E17" s="127"/>
      <c r="F17" s="127"/>
      <c r="G17" s="127"/>
      <c r="H17" s="129">
        <f t="shared" si="0"/>
        <v>1678.4279999999999</v>
      </c>
      <c r="I17" s="127"/>
      <c r="J17" s="127"/>
    </row>
    <row r="18" spans="1:10" s="97" customFormat="1" ht="14.25" customHeight="1">
      <c r="A18" s="127" t="s">
        <v>180</v>
      </c>
      <c r="B18" s="131">
        <v>0.04</v>
      </c>
      <c r="C18" s="129">
        <f>A8*B18</f>
        <v>186.49200000000002</v>
      </c>
      <c r="D18" s="131">
        <f>B18/A11*100</f>
        <v>0.3076923076923077</v>
      </c>
      <c r="E18" s="127"/>
      <c r="F18" s="127"/>
      <c r="G18" s="127"/>
      <c r="H18" s="129">
        <f t="shared" si="0"/>
        <v>2237.9040000000005</v>
      </c>
      <c r="I18" s="127"/>
      <c r="J18" s="127"/>
    </row>
    <row r="19" spans="1:10" s="97" customFormat="1" ht="15" customHeight="1">
      <c r="A19" s="127" t="s">
        <v>181</v>
      </c>
      <c r="B19" s="131">
        <v>0.66</v>
      </c>
      <c r="C19" s="129">
        <f>B19*A8</f>
        <v>3077.1180000000004</v>
      </c>
      <c r="D19" s="131">
        <f>B19/A11*100</f>
        <v>5.0769230769230775</v>
      </c>
      <c r="E19" s="127"/>
      <c r="F19" s="129">
        <f>C19-G19</f>
        <v>2677.0926600000003</v>
      </c>
      <c r="G19" s="129">
        <f>C19*0.13</f>
        <v>400.0253400000001</v>
      </c>
      <c r="H19" s="129">
        <f t="shared" si="0"/>
        <v>36925.416000000005</v>
      </c>
      <c r="I19" s="127"/>
      <c r="J19" s="127"/>
    </row>
    <row r="20" spans="1:10" s="97" customFormat="1" ht="15" customHeight="1">
      <c r="A20" s="127" t="s">
        <v>182</v>
      </c>
      <c r="B20" s="131">
        <v>2.3</v>
      </c>
      <c r="C20" s="129">
        <f>A8*B20</f>
        <v>10723.289999999999</v>
      </c>
      <c r="D20" s="131">
        <f>B20/A11*100</f>
        <v>17.69230769230769</v>
      </c>
      <c r="E20" s="127"/>
      <c r="F20" s="129">
        <f>C20-G20</f>
        <v>9329.262299999999</v>
      </c>
      <c r="G20" s="129">
        <f>C20*0.13</f>
        <v>1394.0276999999999</v>
      </c>
      <c r="H20" s="129">
        <f t="shared" si="0"/>
        <v>128679.47999999998</v>
      </c>
      <c r="I20" s="127"/>
      <c r="J20" s="127"/>
    </row>
    <row r="21" spans="1:10" s="97" customFormat="1" ht="15" customHeight="1">
      <c r="A21" s="127" t="s">
        <v>183</v>
      </c>
      <c r="B21" s="131">
        <v>0.37</v>
      </c>
      <c r="C21" s="129">
        <f>B21*A8</f>
        <v>1725.0510000000002</v>
      </c>
      <c r="D21" s="131">
        <f>B21/A11*100</f>
        <v>2.8461538461538463</v>
      </c>
      <c r="E21" s="127"/>
      <c r="F21" s="129">
        <f>C21-G21</f>
        <v>1500.79437</v>
      </c>
      <c r="G21" s="129">
        <f>C21*0.13</f>
        <v>224.25663000000003</v>
      </c>
      <c r="H21" s="129">
        <f t="shared" si="0"/>
        <v>20700.612</v>
      </c>
      <c r="I21" s="127"/>
      <c r="J21" s="127"/>
    </row>
    <row r="22" spans="1:10" s="97" customFormat="1" ht="15" customHeight="1">
      <c r="A22" s="127" t="s">
        <v>184</v>
      </c>
      <c r="B22" s="131">
        <v>0.34</v>
      </c>
      <c r="C22" s="129">
        <f>A8*B22</f>
        <v>1585.1820000000002</v>
      </c>
      <c r="D22" s="131">
        <f>B22/A11*100</f>
        <v>2.6153846153846154</v>
      </c>
      <c r="E22" s="127"/>
      <c r="F22" s="129">
        <f>C22-G22</f>
        <v>1379.1083400000002</v>
      </c>
      <c r="G22" s="129">
        <f>C22*0.13</f>
        <v>206.07366000000005</v>
      </c>
      <c r="H22" s="129">
        <f t="shared" si="0"/>
        <v>19022.184</v>
      </c>
      <c r="I22" s="127"/>
      <c r="J22" s="127"/>
    </row>
    <row r="23" spans="1:10" s="97" customFormat="1" ht="13.5" customHeight="1">
      <c r="A23" s="127" t="s">
        <v>185</v>
      </c>
      <c r="B23" s="131">
        <f>C23/A8</f>
        <v>1.0019999999999998</v>
      </c>
      <c r="C23" s="129">
        <f>(C16+C19+C20+C21+C22+C30+C31+C34)*0.2</f>
        <v>4671.624599999999</v>
      </c>
      <c r="D23" s="131">
        <f>B23/A11*100</f>
        <v>7.707692307692306</v>
      </c>
      <c r="E23" s="129"/>
      <c r="F23" s="127"/>
      <c r="G23" s="127"/>
      <c r="H23" s="129">
        <f t="shared" si="0"/>
        <v>56059.49519999999</v>
      </c>
      <c r="I23" s="127"/>
      <c r="J23" s="129"/>
    </row>
    <row r="24" spans="1:10" s="97" customFormat="1" ht="14.25" customHeight="1">
      <c r="A24" s="127" t="s">
        <v>186</v>
      </c>
      <c r="B24" s="131">
        <v>0.03</v>
      </c>
      <c r="C24" s="129">
        <f>A8*B24</f>
        <v>139.869</v>
      </c>
      <c r="D24" s="131">
        <f>B24/A11*100</f>
        <v>0.23076923076923075</v>
      </c>
      <c r="E24" s="127"/>
      <c r="F24" s="127"/>
      <c r="G24" s="127"/>
      <c r="H24" s="129">
        <f t="shared" si="0"/>
        <v>1678.4279999999999</v>
      </c>
      <c r="I24" s="127"/>
      <c r="J24" s="127"/>
    </row>
    <row r="25" spans="1:10" s="97" customFormat="1" ht="14.25" customHeight="1">
      <c r="A25" s="127" t="s">
        <v>187</v>
      </c>
      <c r="B25" s="131"/>
      <c r="C25" s="129"/>
      <c r="D25" s="127"/>
      <c r="E25" s="127"/>
      <c r="F25" s="127"/>
      <c r="G25" s="127"/>
      <c r="H25" s="129"/>
      <c r="I25" s="127"/>
      <c r="J25" s="130"/>
    </row>
    <row r="26" spans="1:10" s="97" customFormat="1" ht="14.25" customHeight="1">
      <c r="A26" s="127" t="s">
        <v>188</v>
      </c>
      <c r="B26" s="131">
        <v>0.12</v>
      </c>
      <c r="C26" s="129">
        <f>B26*A8</f>
        <v>559.476</v>
      </c>
      <c r="D26" s="131">
        <f>B26/A11*100</f>
        <v>0.923076923076923</v>
      </c>
      <c r="E26" s="127"/>
      <c r="F26" s="127"/>
      <c r="G26" s="127"/>
      <c r="H26" s="129">
        <f aca="true" t="shared" si="1" ref="H26:H34">C26*12</f>
        <v>6713.7119999999995</v>
      </c>
      <c r="I26" s="127"/>
      <c r="J26" s="127"/>
    </row>
    <row r="27" spans="1:10" s="97" customFormat="1" ht="14.25" customHeight="1">
      <c r="A27" s="127" t="s">
        <v>189</v>
      </c>
      <c r="B27" s="131">
        <v>1.84</v>
      </c>
      <c r="C27" s="129">
        <f>A8*B27</f>
        <v>8578.632000000001</v>
      </c>
      <c r="D27" s="131">
        <f>B27/A11*100</f>
        <v>14.153846153846155</v>
      </c>
      <c r="E27" s="127"/>
      <c r="F27" s="127"/>
      <c r="G27" s="127"/>
      <c r="H27" s="129">
        <f t="shared" si="1"/>
        <v>102943.58400000002</v>
      </c>
      <c r="I27" s="127"/>
      <c r="J27" s="127"/>
    </row>
    <row r="28" spans="1:10" s="97" customFormat="1" ht="15.75" customHeight="1">
      <c r="A28" s="127" t="s">
        <v>190</v>
      </c>
      <c r="B28" s="131">
        <v>0.2</v>
      </c>
      <c r="C28" s="129">
        <f>B28*A8</f>
        <v>932.46</v>
      </c>
      <c r="D28" s="131">
        <f>B28/A11*100</f>
        <v>1.5384615384615385</v>
      </c>
      <c r="E28" s="127"/>
      <c r="F28" s="127"/>
      <c r="G28" s="127"/>
      <c r="H28" s="129">
        <f t="shared" si="1"/>
        <v>11189.52</v>
      </c>
      <c r="I28" s="127"/>
      <c r="J28" s="127"/>
    </row>
    <row r="29" spans="1:10" s="97" customFormat="1" ht="17.25" customHeight="1">
      <c r="A29" s="127" t="s">
        <v>191</v>
      </c>
      <c r="B29" s="131">
        <f>13815*2/36/A8</f>
        <v>0.16461832142933744</v>
      </c>
      <c r="C29" s="129">
        <f>A8*B29</f>
        <v>767.5</v>
      </c>
      <c r="D29" s="131">
        <f>B29/A11*100</f>
        <v>1.2662947802256725</v>
      </c>
      <c r="E29" s="127"/>
      <c r="F29" s="127"/>
      <c r="G29" s="127"/>
      <c r="H29" s="129">
        <f t="shared" si="1"/>
        <v>9210</v>
      </c>
      <c r="I29" s="127"/>
      <c r="J29" s="127"/>
    </row>
    <row r="30" spans="1:10" s="97" customFormat="1" ht="23.25" customHeight="1">
      <c r="A30" s="127" t="s">
        <v>192</v>
      </c>
      <c r="B30" s="131">
        <v>0.97</v>
      </c>
      <c r="C30" s="129">
        <f>B30*A8</f>
        <v>4522.4310000000005</v>
      </c>
      <c r="D30" s="132">
        <f>B30/A11*100</f>
        <v>7.461538461538461</v>
      </c>
      <c r="E30" s="127"/>
      <c r="F30" s="129">
        <f>C30-G30</f>
        <v>3934.51497</v>
      </c>
      <c r="G30" s="129">
        <f>C30*0.13</f>
        <v>587.9160300000001</v>
      </c>
      <c r="H30" s="129">
        <f t="shared" si="1"/>
        <v>54269.172000000006</v>
      </c>
      <c r="I30" s="127"/>
      <c r="J30" s="127"/>
    </row>
    <row r="31" spans="1:10" ht="14.25">
      <c r="A31" s="127" t="s">
        <v>193</v>
      </c>
      <c r="B31" s="131">
        <v>0.22</v>
      </c>
      <c r="C31" s="129">
        <f>A8*B31</f>
        <v>1025.7060000000001</v>
      </c>
      <c r="D31" s="131">
        <f>B31/A11*100</f>
        <v>1.6923076923076923</v>
      </c>
      <c r="E31" s="127"/>
      <c r="F31" s="129">
        <f>C31-G31</f>
        <v>892.3642200000002</v>
      </c>
      <c r="G31" s="129">
        <f>C31*0.13</f>
        <v>133.34178000000003</v>
      </c>
      <c r="H31" s="129">
        <f t="shared" si="1"/>
        <v>12308.472000000002</v>
      </c>
      <c r="I31" s="127"/>
      <c r="J31" s="127"/>
    </row>
    <row r="32" spans="1:10" ht="14.25">
      <c r="A32" s="127" t="s">
        <v>194</v>
      </c>
      <c r="B32" s="131">
        <v>0.03</v>
      </c>
      <c r="C32" s="129">
        <f>B32*A8</f>
        <v>139.869</v>
      </c>
      <c r="D32" s="131">
        <f>B32/A11*100</f>
        <v>0.23076923076923075</v>
      </c>
      <c r="E32" s="129"/>
      <c r="F32" s="127"/>
      <c r="G32" s="127"/>
      <c r="H32" s="129">
        <f t="shared" si="1"/>
        <v>1678.4279999999999</v>
      </c>
      <c r="I32" s="127"/>
      <c r="J32" s="127"/>
    </row>
    <row r="33" spans="1:10" ht="14.25">
      <c r="A33" s="127" t="s">
        <v>195</v>
      </c>
      <c r="B33" s="131">
        <v>1.18</v>
      </c>
      <c r="C33" s="129">
        <f>A8*B33</f>
        <v>5501.514</v>
      </c>
      <c r="D33" s="131">
        <f>B33/A11*100</f>
        <v>9.076923076923077</v>
      </c>
      <c r="E33" s="127"/>
      <c r="F33" s="127"/>
      <c r="G33" s="127"/>
      <c r="H33" s="129">
        <f t="shared" si="1"/>
        <v>66018.168</v>
      </c>
      <c r="I33" s="127"/>
      <c r="J33" s="127"/>
    </row>
    <row r="34" spans="1:10" ht="14.25">
      <c r="A34" s="127" t="s">
        <v>196</v>
      </c>
      <c r="B34" s="131">
        <v>0.1</v>
      </c>
      <c r="C34" s="129">
        <f>B34*A8</f>
        <v>466.23</v>
      </c>
      <c r="D34" s="131">
        <f>B34/A11*100</f>
        <v>0.7692307692307693</v>
      </c>
      <c r="E34" s="129"/>
      <c r="F34" s="129">
        <f>C34-G34</f>
        <v>460.16901</v>
      </c>
      <c r="G34" s="129">
        <f>C34*0.013</f>
        <v>6.06099</v>
      </c>
      <c r="H34" s="129">
        <f t="shared" si="1"/>
        <v>5594.76</v>
      </c>
      <c r="I34" s="127"/>
      <c r="J34" s="127"/>
    </row>
    <row r="35" spans="1:10" ht="14.25">
      <c r="A35" s="127" t="s">
        <v>197</v>
      </c>
      <c r="B35" s="130"/>
      <c r="C35" s="129"/>
      <c r="D35" s="127"/>
      <c r="E35" s="129"/>
      <c r="F35" s="129"/>
      <c r="G35" s="129"/>
      <c r="H35" s="129"/>
      <c r="I35" s="127"/>
      <c r="J35" s="127"/>
    </row>
    <row r="36" spans="1:10" ht="14.25">
      <c r="A36" s="127" t="s">
        <v>198</v>
      </c>
      <c r="B36" s="130"/>
      <c r="C36" s="129"/>
      <c r="D36" s="127"/>
      <c r="E36" s="129"/>
      <c r="F36" s="129"/>
      <c r="G36" s="129"/>
      <c r="H36" s="129"/>
      <c r="I36" s="127"/>
      <c r="J36" s="127"/>
    </row>
    <row r="37" spans="1:10" ht="14.25">
      <c r="A37" s="127" t="s">
        <v>199</v>
      </c>
      <c r="B37" s="131">
        <v>0.03</v>
      </c>
      <c r="C37" s="129">
        <f>A8*B37</f>
        <v>139.869</v>
      </c>
      <c r="D37" s="131">
        <f>B37/A11*100</f>
        <v>0.23076923076923075</v>
      </c>
      <c r="E37" s="129"/>
      <c r="F37" s="129"/>
      <c r="G37" s="129"/>
      <c r="H37" s="129">
        <f aca="true" t="shared" si="2" ref="H37:H45">C37*12</f>
        <v>1678.4279999999999</v>
      </c>
      <c r="I37" s="127"/>
      <c r="J37" s="127"/>
    </row>
    <row r="38" spans="1:10" ht="14.25">
      <c r="A38" s="127" t="s">
        <v>200</v>
      </c>
      <c r="B38" s="131">
        <v>1.17</v>
      </c>
      <c r="C38" s="129">
        <f>B38*A8</f>
        <v>5454.891</v>
      </c>
      <c r="D38" s="131">
        <f>B38/A11*100</f>
        <v>9</v>
      </c>
      <c r="E38" s="129"/>
      <c r="F38" s="129">
        <f>C38-G38</f>
        <v>4745.755169999999</v>
      </c>
      <c r="G38" s="129">
        <f>C38*0.13</f>
        <v>709.1358299999999</v>
      </c>
      <c r="H38" s="129">
        <f t="shared" si="2"/>
        <v>65458.691999999995</v>
      </c>
      <c r="I38" s="127"/>
      <c r="J38" s="127"/>
    </row>
    <row r="39" spans="1:10" ht="14.25">
      <c r="A39" s="127" t="s">
        <v>201</v>
      </c>
      <c r="B39" s="131">
        <f>C39/A8</f>
        <v>0.306</v>
      </c>
      <c r="C39" s="129">
        <f>(C38+C42+C43)*0.2</f>
        <v>1426.6638</v>
      </c>
      <c r="D39" s="131">
        <f>B39/A11*100</f>
        <v>2.353846153846154</v>
      </c>
      <c r="E39" s="129"/>
      <c r="F39" s="129"/>
      <c r="G39" s="129"/>
      <c r="H39" s="129">
        <f t="shared" si="2"/>
        <v>17119.9656</v>
      </c>
      <c r="I39" s="127"/>
      <c r="J39" s="127"/>
    </row>
    <row r="40" spans="1:10" ht="14.25">
      <c r="A40" s="127" t="s">
        <v>202</v>
      </c>
      <c r="B40" s="131">
        <v>0.3</v>
      </c>
      <c r="C40" s="129">
        <f>B40*A8</f>
        <v>1398.69</v>
      </c>
      <c r="D40" s="131">
        <f>B40/A11*100</f>
        <v>2.3076923076923075</v>
      </c>
      <c r="E40" s="129"/>
      <c r="F40" s="129"/>
      <c r="G40" s="129"/>
      <c r="H40" s="129">
        <f t="shared" si="2"/>
        <v>16784.28</v>
      </c>
      <c r="I40" s="127"/>
      <c r="J40" s="127"/>
    </row>
    <row r="41" spans="1:10" ht="14.25">
      <c r="A41" s="127" t="s">
        <v>203</v>
      </c>
      <c r="B41" s="131">
        <v>0.03</v>
      </c>
      <c r="C41" s="129">
        <f>A8*B41</f>
        <v>139.869</v>
      </c>
      <c r="D41" s="131">
        <f>B41/A11*100</f>
        <v>0.23076923076923075</v>
      </c>
      <c r="E41" s="129"/>
      <c r="F41" s="129"/>
      <c r="G41" s="129"/>
      <c r="H41" s="129">
        <f t="shared" si="2"/>
        <v>1678.4279999999999</v>
      </c>
      <c r="I41" s="127"/>
      <c r="J41" s="127"/>
    </row>
    <row r="42" spans="1:10" ht="14.25">
      <c r="A42" s="127" t="s">
        <v>204</v>
      </c>
      <c r="B42" s="131">
        <v>0.25</v>
      </c>
      <c r="C42" s="129">
        <f>B42*A8</f>
        <v>1165.575</v>
      </c>
      <c r="D42" s="131">
        <f>B42/A11*100</f>
        <v>1.9230769230769231</v>
      </c>
      <c r="E42" s="129"/>
      <c r="F42" s="129">
        <f>C42-G42</f>
        <v>1014.05025</v>
      </c>
      <c r="G42" s="129">
        <f>C42*0.13</f>
        <v>151.52475</v>
      </c>
      <c r="H42" s="129">
        <f>C42*12</f>
        <v>13986.900000000001</v>
      </c>
      <c r="I42" s="127"/>
      <c r="J42" s="127"/>
    </row>
    <row r="43" spans="1:10" ht="14.25">
      <c r="A43" s="127" t="s">
        <v>205</v>
      </c>
      <c r="B43" s="131">
        <v>0.11</v>
      </c>
      <c r="C43" s="129">
        <f>B43*A8</f>
        <v>512.8530000000001</v>
      </c>
      <c r="D43" s="131">
        <f>B43/A11*100</f>
        <v>0.8461538461538461</v>
      </c>
      <c r="E43" s="129"/>
      <c r="F43" s="129">
        <f>C43-G43</f>
        <v>446.1821100000001</v>
      </c>
      <c r="G43" s="129">
        <f>C43*0.13</f>
        <v>66.67089000000001</v>
      </c>
      <c r="H43" s="129">
        <f t="shared" si="2"/>
        <v>6154.236000000001</v>
      </c>
      <c r="I43" s="127"/>
      <c r="J43" s="127"/>
    </row>
    <row r="44" spans="1:10" ht="14.25">
      <c r="A44" s="127" t="s">
        <v>206</v>
      </c>
      <c r="B44" s="131">
        <v>0.18</v>
      </c>
      <c r="C44" s="129">
        <f>A8*B44</f>
        <v>839.214</v>
      </c>
      <c r="D44" s="131">
        <f>B44/A11*100</f>
        <v>1.3846153846153846</v>
      </c>
      <c r="E44" s="127"/>
      <c r="F44" s="127"/>
      <c r="G44" s="127"/>
      <c r="H44" s="129">
        <f t="shared" si="2"/>
        <v>10070.568000000001</v>
      </c>
      <c r="I44" s="127"/>
      <c r="J44" s="127"/>
    </row>
    <row r="45" spans="1:10" ht="14.25">
      <c r="A45" s="127" t="s">
        <v>207</v>
      </c>
      <c r="B45" s="131">
        <f>I10/A8*0.02</f>
        <v>0.26</v>
      </c>
      <c r="C45" s="129">
        <f>B45*A8</f>
        <v>1212.198</v>
      </c>
      <c r="D45" s="131">
        <f>B45/A11*100</f>
        <v>2</v>
      </c>
      <c r="E45" s="127"/>
      <c r="F45" s="127"/>
      <c r="G45" s="127"/>
      <c r="H45" s="129">
        <f t="shared" si="2"/>
        <v>14546.376</v>
      </c>
      <c r="I45" s="127"/>
      <c r="J45" s="127"/>
    </row>
    <row r="46" spans="1:10" ht="14.25">
      <c r="A46" s="127" t="s">
        <v>208</v>
      </c>
      <c r="B46" s="130"/>
      <c r="C46" s="129">
        <v>0</v>
      </c>
      <c r="D46" s="127"/>
      <c r="E46" s="127"/>
      <c r="F46" s="127"/>
      <c r="G46" s="127"/>
      <c r="H46" s="129">
        <f>J12*0.06</f>
        <v>3591.83592</v>
      </c>
      <c r="I46" s="127"/>
      <c r="J46" s="129"/>
    </row>
    <row r="47" spans="1:10" ht="14.25">
      <c r="A47" s="127" t="s">
        <v>209</v>
      </c>
      <c r="B47" s="132">
        <f>SUM(B15:B46)</f>
        <v>13.032618321429334</v>
      </c>
      <c r="C47" s="129">
        <f>SUM(C15:C46)</f>
        <v>60761.9764</v>
      </c>
      <c r="D47" s="131">
        <v>99.99813606710158</v>
      </c>
      <c r="E47" s="129"/>
      <c r="F47" s="129">
        <f>SUM(F15:F46)</f>
        <v>26582.103450000002</v>
      </c>
      <c r="G47" s="129">
        <f>SUM(G15:G46)</f>
        <v>3909.3385499999995</v>
      </c>
      <c r="H47" s="129">
        <f>SUM(H15:H46)</f>
        <v>732735.5527200002</v>
      </c>
      <c r="I47" s="129"/>
      <c r="J47" s="129"/>
    </row>
    <row r="48" spans="1:10" ht="14.25">
      <c r="A48" s="127" t="s">
        <v>210</v>
      </c>
      <c r="B48" s="127"/>
      <c r="C48" s="127"/>
      <c r="D48" s="127"/>
      <c r="E48" s="127"/>
      <c r="F48" s="127"/>
      <c r="G48" s="127"/>
      <c r="H48" s="129"/>
      <c r="I48" s="129"/>
      <c r="J48" s="129"/>
    </row>
    <row r="49" ht="15">
      <c r="H49" s="151"/>
    </row>
    <row r="50" spans="9:10" ht="15">
      <c r="I50" s="151"/>
      <c r="J50" s="151"/>
    </row>
    <row r="51" ht="15">
      <c r="I51" s="151"/>
    </row>
  </sheetData>
  <sheetProtection/>
  <printOptions/>
  <pageMargins left="0.7480314960629921" right="0.7480314960629921"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74"/>
  <sheetViews>
    <sheetView zoomScalePageLayoutView="0" workbookViewId="0" topLeftCell="A121">
      <selection activeCell="B117" sqref="B117"/>
    </sheetView>
  </sheetViews>
  <sheetFormatPr defaultColWidth="9.140625" defaultRowHeight="15"/>
  <cols>
    <col min="1" max="1" width="89.8515625" style="106" customWidth="1"/>
    <col min="2" max="2" width="19.8515625" style="109" customWidth="1"/>
  </cols>
  <sheetData>
    <row r="1" ht="15">
      <c r="A1" s="90" t="s">
        <v>345</v>
      </c>
    </row>
    <row r="2" ht="15">
      <c r="A2" s="90" t="s">
        <v>346</v>
      </c>
    </row>
    <row r="3" ht="15">
      <c r="A3" s="90" t="s">
        <v>335</v>
      </c>
    </row>
    <row r="4" spans="1:2" ht="15">
      <c r="A4" s="113" t="s">
        <v>340</v>
      </c>
      <c r="B4" s="110" t="s">
        <v>347</v>
      </c>
    </row>
    <row r="5" ht="15">
      <c r="A5" s="92"/>
    </row>
    <row r="6" spans="1:2" ht="15">
      <c r="A6" s="258" t="s">
        <v>378</v>
      </c>
      <c r="B6" s="258"/>
    </row>
    <row r="7" ht="16.5" customHeight="1">
      <c r="A7" s="93" t="s">
        <v>336</v>
      </c>
    </row>
    <row r="8" ht="7.5" customHeight="1">
      <c r="A8" s="93"/>
    </row>
    <row r="9" ht="15">
      <c r="A9" s="93" t="s">
        <v>348</v>
      </c>
    </row>
    <row r="10" ht="15">
      <c r="A10" s="93" t="s">
        <v>337</v>
      </c>
    </row>
    <row r="11" ht="15">
      <c r="A11" s="93" t="s">
        <v>372</v>
      </c>
    </row>
    <row r="12" ht="15">
      <c r="A12" s="93" t="s">
        <v>373</v>
      </c>
    </row>
    <row r="13" ht="15">
      <c r="A13" s="93" t="s">
        <v>374</v>
      </c>
    </row>
    <row r="14" ht="15">
      <c r="A14" s="93" t="s">
        <v>375</v>
      </c>
    </row>
    <row r="15" ht="15">
      <c r="A15" s="93" t="s">
        <v>376</v>
      </c>
    </row>
    <row r="16" ht="6.75" customHeight="1">
      <c r="A16" s="93"/>
    </row>
    <row r="17" spans="1:2" ht="18" customHeight="1">
      <c r="A17" s="258" t="s">
        <v>338</v>
      </c>
      <c r="B17" s="258"/>
    </row>
    <row r="18" spans="1:2" ht="15.75" customHeight="1">
      <c r="A18" s="257" t="s">
        <v>377</v>
      </c>
      <c r="B18" s="257"/>
    </row>
    <row r="19" spans="1:2" ht="6.75" customHeight="1">
      <c r="A19" s="93"/>
      <c r="B19" s="93"/>
    </row>
    <row r="20" spans="1:2" ht="15.75" customHeight="1">
      <c r="A20" s="257" t="s">
        <v>349</v>
      </c>
      <c r="B20" s="257"/>
    </row>
    <row r="21" spans="1:2" ht="15.75" customHeight="1">
      <c r="A21" s="257" t="s">
        <v>350</v>
      </c>
      <c r="B21" s="257"/>
    </row>
    <row r="22" spans="1:2" ht="15.75" customHeight="1">
      <c r="A22" s="257" t="s">
        <v>351</v>
      </c>
      <c r="B22" s="257"/>
    </row>
    <row r="23" spans="1:2" ht="15.75" customHeight="1">
      <c r="A23" s="257" t="s">
        <v>352</v>
      </c>
      <c r="B23" s="257"/>
    </row>
    <row r="24" spans="1:2" ht="15.75" customHeight="1">
      <c r="A24" s="257" t="s">
        <v>353</v>
      </c>
      <c r="B24" s="257"/>
    </row>
    <row r="25" spans="1:2" ht="15.75" customHeight="1">
      <c r="A25" s="257" t="s">
        <v>354</v>
      </c>
      <c r="B25" s="257"/>
    </row>
    <row r="26" ht="10.5" customHeight="1">
      <c r="A26" s="93"/>
    </row>
    <row r="27" spans="1:3" ht="26.25" customHeight="1">
      <c r="A27" s="107" t="s">
        <v>355</v>
      </c>
      <c r="B27" s="111"/>
      <c r="C27" s="112"/>
    </row>
    <row r="28" spans="1:2" ht="21" customHeight="1">
      <c r="A28" s="107" t="s">
        <v>379</v>
      </c>
      <c r="B28" s="111"/>
    </row>
    <row r="29" spans="1:2" ht="15">
      <c r="A29" s="108" t="s">
        <v>344</v>
      </c>
      <c r="B29" s="111"/>
    </row>
    <row r="30" spans="1:2" ht="23.25" customHeight="1">
      <c r="A30" s="107" t="s">
        <v>356</v>
      </c>
      <c r="B30" s="111"/>
    </row>
    <row r="31" spans="1:2" ht="21" customHeight="1">
      <c r="A31" s="107" t="s">
        <v>357</v>
      </c>
      <c r="B31" s="111"/>
    </row>
    <row r="32" spans="1:2" ht="21.75" customHeight="1">
      <c r="A32" s="107" t="s">
        <v>358</v>
      </c>
      <c r="B32" s="111"/>
    </row>
    <row r="33" spans="1:2" ht="20.25" customHeight="1">
      <c r="A33" s="107" t="s">
        <v>359</v>
      </c>
      <c r="B33" s="111"/>
    </row>
    <row r="34" spans="1:2" ht="22.5" customHeight="1">
      <c r="A34" s="107" t="s">
        <v>360</v>
      </c>
      <c r="B34" s="111"/>
    </row>
    <row r="35" spans="1:2" ht="18.75" customHeight="1">
      <c r="A35" s="107" t="s">
        <v>361</v>
      </c>
      <c r="B35" s="111"/>
    </row>
    <row r="36" spans="1:2" ht="22.5" customHeight="1">
      <c r="A36" s="107" t="s">
        <v>362</v>
      </c>
      <c r="B36" s="111"/>
    </row>
    <row r="37" spans="1:2" ht="21" customHeight="1">
      <c r="A37" s="107" t="s">
        <v>363</v>
      </c>
      <c r="B37" s="111"/>
    </row>
    <row r="38" spans="1:2" ht="18.75" customHeight="1">
      <c r="A38" s="107" t="s">
        <v>364</v>
      </c>
      <c r="B38" s="111"/>
    </row>
    <row r="39" spans="1:2" ht="21.75" customHeight="1">
      <c r="A39" s="107" t="s">
        <v>365</v>
      </c>
      <c r="B39" s="111"/>
    </row>
    <row r="40" spans="1:2" ht="20.25" customHeight="1">
      <c r="A40" s="107" t="s">
        <v>366</v>
      </c>
      <c r="B40" s="111"/>
    </row>
    <row r="41" spans="1:2" ht="18" customHeight="1">
      <c r="A41" s="107" t="s">
        <v>367</v>
      </c>
      <c r="B41" s="111"/>
    </row>
    <row r="42" spans="1:2" ht="23.25" customHeight="1">
      <c r="A42" s="107" t="s">
        <v>368</v>
      </c>
      <c r="B42" s="111"/>
    </row>
    <row r="43" spans="1:2" ht="21" customHeight="1">
      <c r="A43" s="107" t="s">
        <v>381</v>
      </c>
      <c r="B43" s="111"/>
    </row>
    <row r="44" spans="1:2" ht="18.75" customHeight="1">
      <c r="A44" s="107" t="s">
        <v>380</v>
      </c>
      <c r="B44" s="111"/>
    </row>
    <row r="45" spans="1:2" ht="22.5" customHeight="1">
      <c r="A45" s="107" t="s">
        <v>369</v>
      </c>
      <c r="B45" s="111"/>
    </row>
    <row r="46" spans="1:2" ht="21" customHeight="1">
      <c r="A46" s="108" t="s">
        <v>370</v>
      </c>
      <c r="B46" s="111"/>
    </row>
    <row r="47" spans="1:2" ht="22.5" customHeight="1">
      <c r="A47" s="107" t="s">
        <v>371</v>
      </c>
      <c r="B47" s="111"/>
    </row>
    <row r="48" ht="15">
      <c r="A48" s="93"/>
    </row>
    <row r="49" ht="15">
      <c r="A49" s="93"/>
    </row>
    <row r="50" ht="15">
      <c r="A50" s="93"/>
    </row>
    <row r="51" ht="15">
      <c r="A51" s="93"/>
    </row>
    <row r="52" ht="15">
      <c r="A52" s="92" t="s">
        <v>339</v>
      </c>
    </row>
    <row r="53" ht="15">
      <c r="A53" s="92" t="s">
        <v>324</v>
      </c>
    </row>
    <row r="54" ht="15">
      <c r="A54" s="117" t="s">
        <v>636</v>
      </c>
    </row>
    <row r="55" ht="15">
      <c r="A55" s="92"/>
    </row>
    <row r="56" ht="15">
      <c r="A56" s="92"/>
    </row>
    <row r="57" ht="15">
      <c r="A57" s="92"/>
    </row>
    <row r="58" ht="15">
      <c r="A58" s="93"/>
    </row>
    <row r="60" ht="15">
      <c r="A60" s="90" t="s">
        <v>345</v>
      </c>
    </row>
    <row r="61" ht="15">
      <c r="A61" s="90" t="s">
        <v>346</v>
      </c>
    </row>
    <row r="62" ht="15">
      <c r="A62" s="90" t="s">
        <v>335</v>
      </c>
    </row>
    <row r="63" spans="1:2" ht="15">
      <c r="A63" s="113" t="s">
        <v>341</v>
      </c>
      <c r="B63" s="110" t="s">
        <v>347</v>
      </c>
    </row>
    <row r="64" ht="15">
      <c r="A64" s="92"/>
    </row>
    <row r="65" spans="1:2" ht="15">
      <c r="A65" s="258" t="s">
        <v>378</v>
      </c>
      <c r="B65" s="258"/>
    </row>
    <row r="66" ht="30.75">
      <c r="A66" s="93" t="s">
        <v>336</v>
      </c>
    </row>
    <row r="67" ht="15">
      <c r="A67" s="93"/>
    </row>
    <row r="68" ht="15">
      <c r="A68" s="93" t="s">
        <v>348</v>
      </c>
    </row>
    <row r="69" ht="15">
      <c r="A69" s="93" t="s">
        <v>337</v>
      </c>
    </row>
    <row r="70" ht="15">
      <c r="A70" s="93" t="s">
        <v>372</v>
      </c>
    </row>
    <row r="71" ht="15">
      <c r="A71" s="93" t="s">
        <v>373</v>
      </c>
    </row>
    <row r="72" ht="15">
      <c r="A72" s="93" t="s">
        <v>374</v>
      </c>
    </row>
    <row r="73" ht="15">
      <c r="A73" s="93" t="s">
        <v>375</v>
      </c>
    </row>
    <row r="74" ht="15">
      <c r="A74" s="93" t="s">
        <v>376</v>
      </c>
    </row>
    <row r="75" ht="15">
      <c r="A75" s="93"/>
    </row>
    <row r="76" spans="1:2" ht="15">
      <c r="A76" s="258" t="s">
        <v>338</v>
      </c>
      <c r="B76" s="258"/>
    </row>
    <row r="77" spans="1:2" ht="15">
      <c r="A77" s="257" t="s">
        <v>377</v>
      </c>
      <c r="B77" s="257"/>
    </row>
    <row r="78" spans="1:2" ht="15">
      <c r="A78" s="93"/>
      <c r="B78" s="93"/>
    </row>
    <row r="79" spans="1:2" ht="15">
      <c r="A79" s="257" t="s">
        <v>349</v>
      </c>
      <c r="B79" s="257"/>
    </row>
    <row r="80" spans="1:2" ht="15">
      <c r="A80" s="257" t="s">
        <v>350</v>
      </c>
      <c r="B80" s="257"/>
    </row>
    <row r="81" spans="1:2" ht="15">
      <c r="A81" s="257" t="s">
        <v>351</v>
      </c>
      <c r="B81" s="257"/>
    </row>
    <row r="82" spans="1:2" ht="15">
      <c r="A82" s="257" t="s">
        <v>352</v>
      </c>
      <c r="B82" s="257"/>
    </row>
    <row r="83" spans="1:2" ht="15">
      <c r="A83" s="257" t="s">
        <v>353</v>
      </c>
      <c r="B83" s="257"/>
    </row>
    <row r="84" spans="1:2" ht="15">
      <c r="A84" s="257" t="s">
        <v>354</v>
      </c>
      <c r="B84" s="257"/>
    </row>
    <row r="85" ht="15">
      <c r="A85" s="93"/>
    </row>
    <row r="86" spans="1:2" ht="15">
      <c r="A86" s="107" t="s">
        <v>355</v>
      </c>
      <c r="B86" s="111"/>
    </row>
    <row r="87" spans="1:2" ht="15">
      <c r="A87" s="107" t="s">
        <v>379</v>
      </c>
      <c r="B87" s="111"/>
    </row>
    <row r="88" spans="1:2" ht="15">
      <c r="A88" s="108" t="s">
        <v>344</v>
      </c>
      <c r="B88" s="111"/>
    </row>
    <row r="89" spans="1:2" ht="15">
      <c r="A89" s="107" t="s">
        <v>356</v>
      </c>
      <c r="B89" s="111"/>
    </row>
    <row r="90" spans="1:2" ht="15">
      <c r="A90" s="107" t="s">
        <v>357</v>
      </c>
      <c r="B90" s="111"/>
    </row>
    <row r="91" spans="1:2" ht="15">
      <c r="A91" s="107" t="s">
        <v>358</v>
      </c>
      <c r="B91" s="111"/>
    </row>
    <row r="92" spans="1:2" ht="15">
      <c r="A92" s="107" t="s">
        <v>359</v>
      </c>
      <c r="B92" s="111"/>
    </row>
    <row r="93" spans="1:2" ht="15">
      <c r="A93" s="107" t="s">
        <v>360</v>
      </c>
      <c r="B93" s="111"/>
    </row>
    <row r="94" spans="1:2" ht="15">
      <c r="A94" s="107" t="s">
        <v>361</v>
      </c>
      <c r="B94" s="111"/>
    </row>
    <row r="95" spans="1:2" ht="15">
      <c r="A95" s="107" t="s">
        <v>362</v>
      </c>
      <c r="B95" s="111"/>
    </row>
    <row r="96" spans="1:2" ht="15">
      <c r="A96" s="107" t="s">
        <v>363</v>
      </c>
      <c r="B96" s="111"/>
    </row>
    <row r="97" spans="1:2" ht="15">
      <c r="A97" s="107" t="s">
        <v>364</v>
      </c>
      <c r="B97" s="111"/>
    </row>
    <row r="98" spans="1:2" ht="15">
      <c r="A98" s="107" t="s">
        <v>365</v>
      </c>
      <c r="B98" s="111"/>
    </row>
    <row r="99" spans="1:2" ht="15">
      <c r="A99" s="107" t="s">
        <v>366</v>
      </c>
      <c r="B99" s="111"/>
    </row>
    <row r="100" spans="1:2" ht="15">
      <c r="A100" s="107" t="s">
        <v>367</v>
      </c>
      <c r="B100" s="111"/>
    </row>
    <row r="101" spans="1:2" ht="15">
      <c r="A101" s="107" t="s">
        <v>368</v>
      </c>
      <c r="B101" s="111"/>
    </row>
    <row r="102" spans="1:2" ht="15">
      <c r="A102" s="107" t="s">
        <v>381</v>
      </c>
      <c r="B102" s="111"/>
    </row>
    <row r="103" spans="1:2" ht="15">
      <c r="A103" s="107" t="s">
        <v>380</v>
      </c>
      <c r="B103" s="111"/>
    </row>
    <row r="104" spans="1:2" ht="15">
      <c r="A104" s="107" t="s">
        <v>369</v>
      </c>
      <c r="B104" s="111"/>
    </row>
    <row r="105" spans="1:2" ht="15">
      <c r="A105" s="108" t="s">
        <v>370</v>
      </c>
      <c r="B105" s="111"/>
    </row>
    <row r="106" spans="1:2" ht="15">
      <c r="A106" s="107" t="s">
        <v>371</v>
      </c>
      <c r="B106" s="111"/>
    </row>
    <row r="107" ht="15">
      <c r="A107" s="93"/>
    </row>
    <row r="108" ht="15">
      <c r="A108" s="93"/>
    </row>
    <row r="109" ht="15">
      <c r="A109" s="93"/>
    </row>
    <row r="110" ht="15">
      <c r="A110" s="93"/>
    </row>
    <row r="111" ht="15">
      <c r="A111" s="92" t="s">
        <v>339</v>
      </c>
    </row>
    <row r="112" ht="15">
      <c r="A112" s="92" t="s">
        <v>324</v>
      </c>
    </row>
    <row r="113" ht="15">
      <c r="A113" s="117" t="s">
        <v>636</v>
      </c>
    </row>
    <row r="114" ht="15">
      <c r="A114" s="92"/>
    </row>
    <row r="115" ht="15">
      <c r="A115" s="92"/>
    </row>
    <row r="116" ht="15">
      <c r="A116" s="92"/>
    </row>
    <row r="118" ht="15">
      <c r="A118" s="90" t="s">
        <v>345</v>
      </c>
    </row>
    <row r="119" ht="15">
      <c r="A119" s="90" t="s">
        <v>346</v>
      </c>
    </row>
    <row r="120" ht="15">
      <c r="A120" s="90" t="s">
        <v>335</v>
      </c>
    </row>
    <row r="121" spans="1:2" ht="15">
      <c r="A121" s="113" t="s">
        <v>342</v>
      </c>
      <c r="B121" s="110" t="s">
        <v>347</v>
      </c>
    </row>
    <row r="122" ht="15">
      <c r="A122" s="92"/>
    </row>
    <row r="123" spans="1:2" ht="15">
      <c r="A123" s="258" t="s">
        <v>378</v>
      </c>
      <c r="B123" s="258"/>
    </row>
    <row r="124" ht="30.75">
      <c r="A124" s="93" t="s">
        <v>336</v>
      </c>
    </row>
    <row r="125" ht="15">
      <c r="A125" s="93"/>
    </row>
    <row r="126" ht="15">
      <c r="A126" s="93" t="s">
        <v>348</v>
      </c>
    </row>
    <row r="127" ht="15">
      <c r="A127" s="93" t="s">
        <v>337</v>
      </c>
    </row>
    <row r="128" ht="15">
      <c r="A128" s="93" t="s">
        <v>372</v>
      </c>
    </row>
    <row r="129" ht="15">
      <c r="A129" s="93" t="s">
        <v>373</v>
      </c>
    </row>
    <row r="130" ht="15">
      <c r="A130" s="93" t="s">
        <v>374</v>
      </c>
    </row>
    <row r="131" ht="15">
      <c r="A131" s="93" t="s">
        <v>375</v>
      </c>
    </row>
    <row r="132" ht="15">
      <c r="A132" s="93" t="s">
        <v>376</v>
      </c>
    </row>
    <row r="133" ht="15">
      <c r="A133" s="93"/>
    </row>
    <row r="134" spans="1:2" ht="15">
      <c r="A134" s="258" t="s">
        <v>338</v>
      </c>
      <c r="B134" s="258"/>
    </row>
    <row r="135" spans="1:2" ht="15">
      <c r="A135" s="259" t="s">
        <v>152</v>
      </c>
      <c r="B135" s="257"/>
    </row>
    <row r="136" spans="1:2" ht="15">
      <c r="A136" s="93"/>
      <c r="B136" s="93"/>
    </row>
    <row r="137" spans="1:2" ht="15">
      <c r="A137" s="257" t="s">
        <v>349</v>
      </c>
      <c r="B137" s="257"/>
    </row>
    <row r="138" spans="1:2" ht="15">
      <c r="A138" s="257" t="s">
        <v>350</v>
      </c>
      <c r="B138" s="257"/>
    </row>
    <row r="139" spans="1:2" ht="15">
      <c r="A139" s="257" t="s">
        <v>351</v>
      </c>
      <c r="B139" s="257"/>
    </row>
    <row r="140" spans="1:2" ht="15">
      <c r="A140" s="257" t="s">
        <v>352</v>
      </c>
      <c r="B140" s="257"/>
    </row>
    <row r="141" spans="1:2" ht="15">
      <c r="A141" s="257" t="s">
        <v>353</v>
      </c>
      <c r="B141" s="257"/>
    </row>
    <row r="142" spans="1:2" ht="15">
      <c r="A142" s="257" t="s">
        <v>354</v>
      </c>
      <c r="B142" s="257"/>
    </row>
    <row r="143" ht="15">
      <c r="A143" s="93"/>
    </row>
    <row r="144" spans="1:2" ht="15">
      <c r="A144" s="107" t="s">
        <v>355</v>
      </c>
      <c r="B144" s="111"/>
    </row>
    <row r="145" spans="1:2" ht="15">
      <c r="A145" s="107" t="s">
        <v>379</v>
      </c>
      <c r="B145" s="111"/>
    </row>
    <row r="146" spans="1:2" ht="15">
      <c r="A146" s="108" t="s">
        <v>344</v>
      </c>
      <c r="B146" s="111"/>
    </row>
    <row r="147" spans="1:2" ht="15">
      <c r="A147" s="107" t="s">
        <v>356</v>
      </c>
      <c r="B147" s="111"/>
    </row>
    <row r="148" spans="1:2" ht="15">
      <c r="A148" s="107" t="s">
        <v>357</v>
      </c>
      <c r="B148" s="111"/>
    </row>
    <row r="149" spans="1:2" ht="15">
      <c r="A149" s="107" t="s">
        <v>358</v>
      </c>
      <c r="B149" s="111"/>
    </row>
    <row r="150" spans="1:2" ht="15">
      <c r="A150" s="107" t="s">
        <v>359</v>
      </c>
      <c r="B150" s="111"/>
    </row>
    <row r="151" spans="1:2" ht="15">
      <c r="A151" s="107" t="s">
        <v>360</v>
      </c>
      <c r="B151" s="111"/>
    </row>
    <row r="152" spans="1:2" ht="15">
      <c r="A152" s="107" t="s">
        <v>361</v>
      </c>
      <c r="B152" s="111"/>
    </row>
    <row r="153" spans="1:2" ht="15">
      <c r="A153" s="107" t="s">
        <v>362</v>
      </c>
      <c r="B153" s="111"/>
    </row>
    <row r="154" spans="1:2" ht="15">
      <c r="A154" s="107" t="s">
        <v>363</v>
      </c>
      <c r="B154" s="111"/>
    </row>
    <row r="155" spans="1:2" ht="15">
      <c r="A155" s="107" t="s">
        <v>364</v>
      </c>
      <c r="B155" s="111"/>
    </row>
    <row r="156" spans="1:2" ht="15">
      <c r="A156" s="107" t="s">
        <v>365</v>
      </c>
      <c r="B156" s="111"/>
    </row>
    <row r="157" spans="1:2" ht="15">
      <c r="A157" s="107" t="s">
        <v>366</v>
      </c>
      <c r="B157" s="111"/>
    </row>
    <row r="158" spans="1:2" ht="15">
      <c r="A158" s="107" t="s">
        <v>367</v>
      </c>
      <c r="B158" s="111"/>
    </row>
    <row r="159" spans="1:2" ht="15">
      <c r="A159" s="107" t="s">
        <v>368</v>
      </c>
      <c r="B159" s="111"/>
    </row>
    <row r="160" spans="1:2" ht="15">
      <c r="A160" s="107" t="s">
        <v>381</v>
      </c>
      <c r="B160" s="111"/>
    </row>
    <row r="161" spans="1:2" ht="15">
      <c r="A161" s="107" t="s">
        <v>380</v>
      </c>
      <c r="B161" s="111"/>
    </row>
    <row r="162" spans="1:2" ht="15">
      <c r="A162" s="107" t="s">
        <v>369</v>
      </c>
      <c r="B162" s="111"/>
    </row>
    <row r="163" spans="1:2" ht="15">
      <c r="A163" s="108" t="s">
        <v>370</v>
      </c>
      <c r="B163" s="111"/>
    </row>
    <row r="164" spans="1:2" ht="15">
      <c r="A164" s="116" t="s">
        <v>153</v>
      </c>
      <c r="B164" s="111"/>
    </row>
    <row r="165" ht="15">
      <c r="A165" s="93"/>
    </row>
    <row r="166" ht="15">
      <c r="A166" s="93"/>
    </row>
    <row r="167" ht="15">
      <c r="A167" s="93"/>
    </row>
    <row r="168" ht="15">
      <c r="A168" s="93"/>
    </row>
    <row r="169" ht="15">
      <c r="A169" s="92" t="s">
        <v>339</v>
      </c>
    </row>
    <row r="170" ht="15">
      <c r="A170" s="92" t="s">
        <v>324</v>
      </c>
    </row>
    <row r="171" ht="15">
      <c r="A171" s="117" t="s">
        <v>154</v>
      </c>
    </row>
    <row r="172" ht="15">
      <c r="A172" s="92"/>
    </row>
    <row r="173" ht="15">
      <c r="A173" s="92"/>
    </row>
    <row r="174" ht="15">
      <c r="A174" s="92"/>
    </row>
  </sheetData>
  <sheetProtection/>
  <mergeCells count="27">
    <mergeCell ref="A84:B84"/>
    <mergeCell ref="A123:B123"/>
    <mergeCell ref="A141:B141"/>
    <mergeCell ref="A142:B142"/>
    <mergeCell ref="A137:B137"/>
    <mergeCell ref="A138:B138"/>
    <mergeCell ref="A139:B139"/>
    <mergeCell ref="A140:B140"/>
    <mergeCell ref="A134:B134"/>
    <mergeCell ref="A135:B135"/>
    <mergeCell ref="A65:B65"/>
    <mergeCell ref="A76:B76"/>
    <mergeCell ref="A77:B77"/>
    <mergeCell ref="A79:B79"/>
    <mergeCell ref="A80:B80"/>
    <mergeCell ref="A81:B81"/>
    <mergeCell ref="A82:B82"/>
    <mergeCell ref="A83:B83"/>
    <mergeCell ref="A23:B23"/>
    <mergeCell ref="A24:B24"/>
    <mergeCell ref="A25:B25"/>
    <mergeCell ref="A6:B6"/>
    <mergeCell ref="A17:B17"/>
    <mergeCell ref="A18:B18"/>
    <mergeCell ref="A20:B20"/>
    <mergeCell ref="A21:B21"/>
    <mergeCell ref="A22:B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Zver</dc:creator>
  <cp:keywords/>
  <dc:description/>
  <cp:lastModifiedBy>Информационный отдел</cp:lastModifiedBy>
  <cp:lastPrinted>2012-08-24T10:37:57Z</cp:lastPrinted>
  <dcterms:created xsi:type="dcterms:W3CDTF">2012-06-14T13:44:59Z</dcterms:created>
  <dcterms:modified xsi:type="dcterms:W3CDTF">2012-11-27T06:41:48Z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